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MTARQUINO\Documents\BASE DE DATOS 2025\COMISION DE HACIENDA 2025\PROYECTOS DE ACUERDO 2025\SESIONES NOVIEMBRE 2025\P. ACUERDO 1004 DE 2025\"/>
    </mc:Choice>
  </mc:AlternateContent>
  <bookViews>
    <workbookView xWindow="0" yWindow="0" windowWidth="28800" windowHeight="12180"/>
  </bookViews>
  <sheets>
    <sheet name="RECORTE SOBRE TOTAL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24" i="5" l="1"/>
  <c r="AG24" i="5"/>
  <c r="AF28" i="5"/>
  <c r="AG28" i="5"/>
  <c r="AF32" i="5"/>
  <c r="AG32" i="5"/>
  <c r="AF72" i="5"/>
  <c r="AG72" i="5"/>
  <c r="AF76" i="5"/>
  <c r="AG76" i="5"/>
  <c r="AF80" i="5"/>
  <c r="AG80" i="5"/>
  <c r="AF96" i="5"/>
  <c r="AG96" i="5"/>
  <c r="AF112" i="5"/>
  <c r="AG112" i="5"/>
  <c r="AF116" i="5"/>
  <c r="AG116" i="5"/>
  <c r="AF132" i="5"/>
  <c r="AG132" i="5"/>
  <c r="AF136" i="5"/>
  <c r="AG136" i="5"/>
  <c r="AF140" i="5"/>
  <c r="AG140" i="5"/>
  <c r="AF141" i="5"/>
  <c r="AG141" i="5" s="1"/>
  <c r="AF142" i="5"/>
  <c r="AG142" i="5" s="1"/>
  <c r="AF143" i="5"/>
  <c r="AG143" i="5" s="1"/>
  <c r="AF144" i="5"/>
  <c r="AG144" i="5"/>
  <c r="AF145" i="5"/>
  <c r="AG145" i="5" s="1"/>
  <c r="AF146" i="5"/>
  <c r="AG146" i="5" s="1"/>
  <c r="AF147" i="5"/>
  <c r="AG147" i="5" s="1"/>
  <c r="AF148" i="5"/>
  <c r="AG148" i="5"/>
  <c r="AF149" i="5"/>
  <c r="AG149" i="5" s="1"/>
  <c r="AF150" i="5"/>
  <c r="AG150" i="5" s="1"/>
  <c r="AF151" i="5"/>
  <c r="AG151" i="5" s="1"/>
  <c r="AF152" i="5"/>
  <c r="AG152" i="5"/>
  <c r="AF153" i="5"/>
  <c r="AG153" i="5" s="1"/>
  <c r="AF154" i="5"/>
  <c r="AG154" i="5" s="1"/>
  <c r="AF155" i="5"/>
  <c r="AG155" i="5" s="1"/>
  <c r="AF156" i="5"/>
  <c r="AG156" i="5"/>
  <c r="AF157" i="5"/>
  <c r="AG157" i="5" s="1"/>
  <c r="AF158" i="5"/>
  <c r="AG158" i="5" s="1"/>
  <c r="AF159" i="5"/>
  <c r="AG159" i="5" s="1"/>
  <c r="AF160" i="5"/>
  <c r="AG160" i="5"/>
  <c r="AF161" i="5"/>
  <c r="AG161" i="5" s="1"/>
  <c r="AF162" i="5"/>
  <c r="AG162" i="5" s="1"/>
  <c r="AF163" i="5"/>
  <c r="AG163" i="5" s="1"/>
  <c r="AF164" i="5"/>
  <c r="AG164" i="5"/>
  <c r="AF165" i="5"/>
  <c r="AG165" i="5" s="1"/>
  <c r="AF166" i="5"/>
  <c r="AG166" i="5"/>
  <c r="AF167" i="5"/>
  <c r="AG167" i="5"/>
  <c r="AF168" i="5"/>
  <c r="AG168" i="5"/>
  <c r="AF169" i="5"/>
  <c r="AG169" i="5" s="1"/>
  <c r="AF170" i="5"/>
  <c r="AG170" i="5"/>
  <c r="AF171" i="5"/>
  <c r="AG171" i="5"/>
  <c r="AF172" i="5"/>
  <c r="AG172" i="5"/>
  <c r="AH173" i="5"/>
  <c r="AI6" i="5"/>
  <c r="AK6" i="5" s="1"/>
  <c r="AI7" i="5"/>
  <c r="AI8" i="5"/>
  <c r="AK8" i="5" s="1"/>
  <c r="AI9" i="5"/>
  <c r="AK9" i="5" s="1"/>
  <c r="AI10" i="5"/>
  <c r="AJ10" i="5" s="1"/>
  <c r="AI11" i="5"/>
  <c r="AJ11" i="5" s="1"/>
  <c r="AI12" i="5"/>
  <c r="AK12" i="5" s="1"/>
  <c r="AI13" i="5"/>
  <c r="AK13" i="5" s="1"/>
  <c r="AI14" i="5"/>
  <c r="AI15" i="5"/>
  <c r="AI16" i="5"/>
  <c r="AK16" i="5" s="1"/>
  <c r="AI17" i="5"/>
  <c r="AK17" i="5" s="1"/>
  <c r="AI18" i="5"/>
  <c r="AK18" i="5" s="1"/>
  <c r="AI19" i="5"/>
  <c r="AK19" i="5" s="1"/>
  <c r="AI20" i="5"/>
  <c r="AK20" i="5" s="1"/>
  <c r="AI21" i="5"/>
  <c r="AI22" i="5"/>
  <c r="AI23" i="5"/>
  <c r="AK23" i="5" s="1"/>
  <c r="AI24" i="5"/>
  <c r="AI25" i="5"/>
  <c r="AK25" i="5" s="1"/>
  <c r="AI26" i="5"/>
  <c r="AJ26" i="5" s="1"/>
  <c r="AI27" i="5"/>
  <c r="AJ27" i="5" s="1"/>
  <c r="AI28" i="5"/>
  <c r="AJ28" i="5" s="1"/>
  <c r="AI29" i="5"/>
  <c r="AK29" i="5" s="1"/>
  <c r="AI30" i="5"/>
  <c r="AI31" i="5"/>
  <c r="AI32" i="5"/>
  <c r="AK32" i="5" s="1"/>
  <c r="AI33" i="5"/>
  <c r="AK33" i="5" s="1"/>
  <c r="AI34" i="5"/>
  <c r="AJ34" i="5" s="1"/>
  <c r="AI35" i="5"/>
  <c r="AI36" i="5"/>
  <c r="AJ36" i="5" s="1"/>
  <c r="AI37" i="5"/>
  <c r="AK37" i="5" s="1"/>
  <c r="AI38" i="5"/>
  <c r="AI39" i="5"/>
  <c r="AJ39" i="5" s="1"/>
  <c r="AI40" i="5"/>
  <c r="AK40" i="5" s="1"/>
  <c r="AI41" i="5"/>
  <c r="AK41" i="5" s="1"/>
  <c r="AI42" i="5"/>
  <c r="AJ42" i="5" s="1"/>
  <c r="AI43" i="5"/>
  <c r="AI44" i="5"/>
  <c r="AJ44" i="5" s="1"/>
  <c r="AI45" i="5"/>
  <c r="AI46" i="5"/>
  <c r="AI47" i="5"/>
  <c r="AJ47" i="5" s="1"/>
  <c r="AI48" i="5"/>
  <c r="AI49" i="5"/>
  <c r="AK49" i="5" s="1"/>
  <c r="AI50" i="5"/>
  <c r="AJ50" i="5" s="1"/>
  <c r="AI51" i="5"/>
  <c r="AK51" i="5" s="1"/>
  <c r="AI52" i="5"/>
  <c r="AK52" i="5" s="1"/>
  <c r="AI53" i="5"/>
  <c r="AK53" i="5" s="1"/>
  <c r="AI54" i="5"/>
  <c r="AI55" i="5"/>
  <c r="AI56" i="5"/>
  <c r="AI57" i="5"/>
  <c r="AJ57" i="5" s="1"/>
  <c r="AI58" i="5"/>
  <c r="AJ58" i="5" s="1"/>
  <c r="AI59" i="5"/>
  <c r="AK59" i="5" s="1"/>
  <c r="AI60" i="5"/>
  <c r="AJ60" i="5" s="1"/>
  <c r="AI61" i="5"/>
  <c r="AJ61" i="5" s="1"/>
  <c r="AI62" i="5"/>
  <c r="AI63" i="5"/>
  <c r="AJ63" i="5" s="1"/>
  <c r="AI64" i="5"/>
  <c r="AK64" i="5" s="1"/>
  <c r="AI65" i="5"/>
  <c r="AJ65" i="5" s="1"/>
  <c r="AI66" i="5"/>
  <c r="AJ66" i="5" s="1"/>
  <c r="AI67" i="5"/>
  <c r="AK67" i="5" s="1"/>
  <c r="AI68" i="5"/>
  <c r="AJ68" i="5" s="1"/>
  <c r="AI69" i="5"/>
  <c r="AJ69" i="5" s="1"/>
  <c r="AI70" i="5"/>
  <c r="AI71" i="5"/>
  <c r="AI72" i="5"/>
  <c r="AJ72" i="5" s="1"/>
  <c r="AI73" i="5"/>
  <c r="AK73" i="5" s="1"/>
  <c r="AI74" i="5"/>
  <c r="AK74" i="5" s="1"/>
  <c r="AI75" i="5"/>
  <c r="AI76" i="5"/>
  <c r="AJ76" i="5" s="1"/>
  <c r="AI77" i="5"/>
  <c r="AJ77" i="5" s="1"/>
  <c r="AI78" i="5"/>
  <c r="AI79" i="5"/>
  <c r="AK79" i="5" s="1"/>
  <c r="AI80" i="5"/>
  <c r="AJ80" i="5" s="1"/>
  <c r="AI81" i="5"/>
  <c r="AK81" i="5" s="1"/>
  <c r="AI82" i="5"/>
  <c r="AK82" i="5" s="1"/>
  <c r="AI83" i="5"/>
  <c r="AK83" i="5" s="1"/>
  <c r="AI84" i="5"/>
  <c r="AJ84" i="5" s="1"/>
  <c r="AI85" i="5"/>
  <c r="AJ85" i="5" s="1"/>
  <c r="AI86" i="5"/>
  <c r="AI87" i="5"/>
  <c r="AJ87" i="5" s="1"/>
  <c r="AI88" i="5"/>
  <c r="AJ88" i="5" s="1"/>
  <c r="AI89" i="5"/>
  <c r="AJ89" i="5" s="1"/>
  <c r="AI90" i="5"/>
  <c r="AJ90" i="5" s="1"/>
  <c r="AI91" i="5"/>
  <c r="AK91" i="5" s="1"/>
  <c r="AI92" i="5"/>
  <c r="AJ92" i="5" s="1"/>
  <c r="AI93" i="5"/>
  <c r="AK93" i="5" s="1"/>
  <c r="AI94" i="5"/>
  <c r="AI95" i="5"/>
  <c r="AJ95" i="5" s="1"/>
  <c r="AI96" i="5"/>
  <c r="AI97" i="5"/>
  <c r="AK97" i="5" s="1"/>
  <c r="AI98" i="5"/>
  <c r="AK98" i="5" s="1"/>
  <c r="AI99" i="5"/>
  <c r="AJ99" i="5" s="1"/>
  <c r="AI100" i="5"/>
  <c r="AJ100" i="5" s="1"/>
  <c r="AI101" i="5"/>
  <c r="AJ101" i="5" s="1"/>
  <c r="AI102" i="5"/>
  <c r="AI103" i="5"/>
  <c r="AK103" i="5" s="1"/>
  <c r="AI104" i="5"/>
  <c r="AI105" i="5"/>
  <c r="AK105" i="5" s="1"/>
  <c r="AI106" i="5"/>
  <c r="AK106" i="5" s="1"/>
  <c r="AI107" i="5"/>
  <c r="AI108" i="5"/>
  <c r="AJ108" i="5" s="1"/>
  <c r="AI109" i="5"/>
  <c r="AI110" i="5"/>
  <c r="AI111" i="5"/>
  <c r="AK111" i="5" s="1"/>
  <c r="AI112" i="5"/>
  <c r="AK112" i="5" s="1"/>
  <c r="AI113" i="5"/>
  <c r="AK113" i="5" s="1"/>
  <c r="AI114" i="5"/>
  <c r="AK114" i="5" s="1"/>
  <c r="AI115" i="5"/>
  <c r="AJ115" i="5" s="1"/>
  <c r="AI116" i="5"/>
  <c r="AJ116" i="5" s="1"/>
  <c r="AI117" i="5"/>
  <c r="AJ117" i="5" s="1"/>
  <c r="AI118" i="5"/>
  <c r="AI119" i="5"/>
  <c r="AI120" i="5"/>
  <c r="AJ120" i="5" s="1"/>
  <c r="AI121" i="5"/>
  <c r="AJ121" i="5" s="1"/>
  <c r="AI122" i="5"/>
  <c r="AK122" i="5" s="1"/>
  <c r="AI123" i="5"/>
  <c r="AK123" i="5" s="1"/>
  <c r="AI124" i="5"/>
  <c r="AJ124" i="5" s="1"/>
  <c r="AI125" i="5"/>
  <c r="AI126" i="5"/>
  <c r="AI127" i="5"/>
  <c r="AI128" i="5"/>
  <c r="AJ128" i="5" s="1"/>
  <c r="AI129" i="5"/>
  <c r="AK129" i="5" s="1"/>
  <c r="AI130" i="5"/>
  <c r="AK130" i="5" s="1"/>
  <c r="AI131" i="5"/>
  <c r="AK131" i="5" s="1"/>
  <c r="AI132" i="5"/>
  <c r="AJ132" i="5" s="1"/>
  <c r="AI133" i="5"/>
  <c r="AJ133" i="5" s="1"/>
  <c r="AI134" i="5"/>
  <c r="AI135" i="5"/>
  <c r="AI136" i="5"/>
  <c r="AK136" i="5" s="1"/>
  <c r="AI137" i="5"/>
  <c r="AK137" i="5" s="1"/>
  <c r="AI138" i="5"/>
  <c r="AK138" i="5" s="1"/>
  <c r="AI139" i="5"/>
  <c r="AK139" i="5" s="1"/>
  <c r="AI140" i="5"/>
  <c r="AJ140" i="5" s="1"/>
  <c r="AI141" i="5"/>
  <c r="AJ141" i="5" s="1"/>
  <c r="AI142" i="5"/>
  <c r="AI143" i="5"/>
  <c r="AK143" i="5" s="1"/>
  <c r="AI144" i="5"/>
  <c r="AK144" i="5" s="1"/>
  <c r="AI145" i="5"/>
  <c r="AK145" i="5" s="1"/>
  <c r="AI146" i="5"/>
  <c r="AK146" i="5" s="1"/>
  <c r="AI147" i="5"/>
  <c r="AK147" i="5" s="1"/>
  <c r="AI148" i="5"/>
  <c r="AJ148" i="5" s="1"/>
  <c r="AI149" i="5"/>
  <c r="AJ149" i="5" s="1"/>
  <c r="AI150" i="5"/>
  <c r="AI151" i="5"/>
  <c r="AJ151" i="5" s="1"/>
  <c r="AI152" i="5"/>
  <c r="AI153" i="5"/>
  <c r="AK153" i="5" s="1"/>
  <c r="AI154" i="5"/>
  <c r="AJ154" i="5" s="1"/>
  <c r="AI155" i="5"/>
  <c r="AK155" i="5" s="1"/>
  <c r="AI156" i="5"/>
  <c r="AJ156" i="5" s="1"/>
  <c r="AI157" i="5"/>
  <c r="AJ157" i="5" s="1"/>
  <c r="AI158" i="5"/>
  <c r="AI159" i="5"/>
  <c r="AJ159" i="5" s="1"/>
  <c r="AI160" i="5"/>
  <c r="AK160" i="5" s="1"/>
  <c r="AI161" i="5"/>
  <c r="AJ161" i="5" s="1"/>
  <c r="AI162" i="5"/>
  <c r="AK162" i="5" s="1"/>
  <c r="AI163" i="5"/>
  <c r="AJ163" i="5" s="1"/>
  <c r="AI164" i="5"/>
  <c r="AJ164" i="5" s="1"/>
  <c r="AI165" i="5"/>
  <c r="AJ165" i="5" s="1"/>
  <c r="AI166" i="5"/>
  <c r="AI167" i="5"/>
  <c r="AI168" i="5"/>
  <c r="AK168" i="5" s="1"/>
  <c r="AI169" i="5"/>
  <c r="AJ169" i="5" s="1"/>
  <c r="AI170" i="5"/>
  <c r="AJ170" i="5" s="1"/>
  <c r="AI171" i="5"/>
  <c r="AK171" i="5" s="1"/>
  <c r="AI172" i="5"/>
  <c r="AJ172" i="5" s="1"/>
  <c r="AK21" i="5"/>
  <c r="AK24" i="5"/>
  <c r="AK43" i="5"/>
  <c r="AK45" i="5"/>
  <c r="AK56" i="5"/>
  <c r="AJ103" i="5"/>
  <c r="AJ104" i="5"/>
  <c r="AK107" i="5"/>
  <c r="AJ109" i="5"/>
  <c r="AJ125" i="5"/>
  <c r="AK167" i="5"/>
  <c r="AJ9" i="5"/>
  <c r="AJ153" i="5"/>
  <c r="Y173" i="5"/>
  <c r="AI5" i="5"/>
  <c r="AJ5" i="5" s="1"/>
  <c r="AK7" i="5"/>
  <c r="AK14" i="5"/>
  <c r="AK15" i="5"/>
  <c r="AK22" i="5"/>
  <c r="AK30" i="5"/>
  <c r="AK31" i="5"/>
  <c r="AK38" i="5"/>
  <c r="AK46" i="5"/>
  <c r="AK47" i="5"/>
  <c r="AK48" i="5"/>
  <c r="AK54" i="5"/>
  <c r="AK62" i="5"/>
  <c r="AK63" i="5"/>
  <c r="AK70" i="5"/>
  <c r="AK71" i="5"/>
  <c r="AK72" i="5"/>
  <c r="AK78" i="5"/>
  <c r="AK86" i="5"/>
  <c r="AK87" i="5"/>
  <c r="AK94" i="5"/>
  <c r="AK95" i="5"/>
  <c r="AK96" i="5"/>
  <c r="AK102" i="5"/>
  <c r="AK104" i="5"/>
  <c r="AK110" i="5"/>
  <c r="AK118" i="5"/>
  <c r="AK119" i="5"/>
  <c r="AK126" i="5"/>
  <c r="AK127" i="5"/>
  <c r="AK134" i="5"/>
  <c r="AK135" i="5"/>
  <c r="AK142" i="5"/>
  <c r="AK150" i="5"/>
  <c r="AK151" i="5"/>
  <c r="AK152" i="5"/>
  <c r="AK158" i="5"/>
  <c r="AK159" i="5"/>
  <c r="AK166" i="5"/>
  <c r="AJ7" i="5"/>
  <c r="AJ8" i="5"/>
  <c r="AJ14" i="5"/>
  <c r="AJ15" i="5"/>
  <c r="AJ22" i="5"/>
  <c r="AJ24" i="5"/>
  <c r="AJ30" i="5"/>
  <c r="AJ31" i="5"/>
  <c r="AJ32" i="5"/>
  <c r="AJ38" i="5"/>
  <c r="AJ40" i="5"/>
  <c r="AJ46" i="5"/>
  <c r="AJ48" i="5"/>
  <c r="AJ54" i="5"/>
  <c r="AJ62" i="5"/>
  <c r="AJ64" i="5"/>
  <c r="AJ70" i="5"/>
  <c r="AJ71" i="5"/>
  <c r="AJ78" i="5"/>
  <c r="AJ79" i="5"/>
  <c r="AJ86" i="5"/>
  <c r="AJ94" i="5"/>
  <c r="AJ96" i="5"/>
  <c r="AJ97" i="5"/>
  <c r="AJ98" i="5"/>
  <c r="AJ102" i="5"/>
  <c r="AJ110" i="5"/>
  <c r="AJ111" i="5"/>
  <c r="AJ118" i="5"/>
  <c r="AJ119" i="5"/>
  <c r="AJ126" i="5"/>
  <c r="AJ127" i="5"/>
  <c r="AJ134" i="5"/>
  <c r="AJ135" i="5"/>
  <c r="AJ136" i="5"/>
  <c r="AJ142" i="5"/>
  <c r="AJ143" i="5"/>
  <c r="AJ150" i="5"/>
  <c r="AJ152" i="5"/>
  <c r="AJ158" i="5"/>
  <c r="AJ166" i="5"/>
  <c r="AJ167" i="5"/>
  <c r="AJ168" i="5"/>
  <c r="AA5" i="5"/>
  <c r="Z5" i="5"/>
  <c r="AF5" i="5" s="1"/>
  <c r="AG5" i="5" s="1"/>
  <c r="AJ55" i="5"/>
  <c r="AK80" i="5"/>
  <c r="AK120" i="5"/>
  <c r="AC137" i="5"/>
  <c r="AD137" i="5" s="1"/>
  <c r="AC129" i="5"/>
  <c r="AC126" i="5"/>
  <c r="AC123" i="5"/>
  <c r="AD123" i="5" s="1"/>
  <c r="AC109" i="5"/>
  <c r="AD109" i="5" s="1"/>
  <c r="AC103" i="5"/>
  <c r="AD103" i="5" s="1"/>
  <c r="AC80" i="5"/>
  <c r="AC77" i="5"/>
  <c r="AD77" i="5" s="1"/>
  <c r="AC73" i="5"/>
  <c r="AD73" i="5" s="1"/>
  <c r="AC65" i="5"/>
  <c r="AD65" i="5" s="1"/>
  <c r="AC58" i="5"/>
  <c r="AC55" i="5"/>
  <c r="AC49" i="5"/>
  <c r="AD49" i="5" s="1"/>
  <c r="AC40" i="5"/>
  <c r="AD40" i="5" s="1"/>
  <c r="AC37" i="5"/>
  <c r="AC27" i="5"/>
  <c r="AD27" i="5" s="1"/>
  <c r="AC19" i="5"/>
  <c r="AD19" i="5" s="1"/>
  <c r="AC16" i="5"/>
  <c r="AC9" i="5"/>
  <c r="AC7" i="5"/>
  <c r="AD6" i="5"/>
  <c r="AD7" i="5"/>
  <c r="AD9" i="5"/>
  <c r="AD16" i="5"/>
  <c r="AD18" i="5"/>
  <c r="AD23" i="5"/>
  <c r="AD26" i="5"/>
  <c r="AD37" i="5"/>
  <c r="AD54" i="5"/>
  <c r="AD55" i="5"/>
  <c r="AD58" i="5"/>
  <c r="AD66" i="5"/>
  <c r="AD70" i="5"/>
  <c r="AD74" i="5"/>
  <c r="AD80" i="5"/>
  <c r="AD85" i="5"/>
  <c r="AD90" i="5"/>
  <c r="AD93" i="5"/>
  <c r="AD97" i="5"/>
  <c r="AD98" i="5"/>
  <c r="AD110" i="5"/>
  <c r="AD111" i="5"/>
  <c r="AD119" i="5"/>
  <c r="AD126" i="5"/>
  <c r="AD129" i="5"/>
  <c r="AD130" i="5"/>
  <c r="AC6" i="5"/>
  <c r="AC8" i="5"/>
  <c r="AD8" i="5" s="1"/>
  <c r="AC10" i="5"/>
  <c r="AD10" i="5" s="1"/>
  <c r="AC11" i="5"/>
  <c r="AD11" i="5" s="1"/>
  <c r="AC12" i="5"/>
  <c r="AD12" i="5" s="1"/>
  <c r="AC13" i="5"/>
  <c r="AD13" i="5" s="1"/>
  <c r="AC14" i="5"/>
  <c r="AD14" i="5" s="1"/>
  <c r="AC15" i="5"/>
  <c r="AD15" i="5" s="1"/>
  <c r="AC17" i="5"/>
  <c r="AD17" i="5" s="1"/>
  <c r="AC18" i="5"/>
  <c r="AC20" i="5"/>
  <c r="AD20" i="5" s="1"/>
  <c r="AC21" i="5"/>
  <c r="AD21" i="5" s="1"/>
  <c r="AC22" i="5"/>
  <c r="AD22" i="5" s="1"/>
  <c r="AC23" i="5"/>
  <c r="AC24" i="5"/>
  <c r="AD24" i="5" s="1"/>
  <c r="AC25" i="5"/>
  <c r="AD25" i="5" s="1"/>
  <c r="AC26" i="5"/>
  <c r="AC28" i="5"/>
  <c r="AD28" i="5" s="1"/>
  <c r="AC29" i="5"/>
  <c r="AD29" i="5" s="1"/>
  <c r="AC30" i="5"/>
  <c r="AD30" i="5" s="1"/>
  <c r="AC31" i="5"/>
  <c r="AD31" i="5" s="1"/>
  <c r="AC32" i="5"/>
  <c r="AD32" i="5" s="1"/>
  <c r="AC33" i="5"/>
  <c r="AD33" i="5" s="1"/>
  <c r="AC34" i="5"/>
  <c r="AD34" i="5" s="1"/>
  <c r="AC35" i="5"/>
  <c r="AD35" i="5" s="1"/>
  <c r="AC36" i="5"/>
  <c r="AD36" i="5" s="1"/>
  <c r="AC38" i="5"/>
  <c r="AD38" i="5" s="1"/>
  <c r="AC39" i="5"/>
  <c r="AD39" i="5" s="1"/>
  <c r="AC41" i="5"/>
  <c r="AD41" i="5" s="1"/>
  <c r="AC42" i="5"/>
  <c r="AD42" i="5" s="1"/>
  <c r="AC43" i="5"/>
  <c r="AD43" i="5" s="1"/>
  <c r="AC44" i="5"/>
  <c r="AD44" i="5" s="1"/>
  <c r="AC45" i="5"/>
  <c r="AD45" i="5" s="1"/>
  <c r="AC46" i="5"/>
  <c r="AD46" i="5" s="1"/>
  <c r="AC47" i="5"/>
  <c r="AD47" i="5" s="1"/>
  <c r="AC48" i="5"/>
  <c r="AD48" i="5" s="1"/>
  <c r="AC50" i="5"/>
  <c r="AD50" i="5" s="1"/>
  <c r="AC51" i="5"/>
  <c r="AD51" i="5" s="1"/>
  <c r="AC52" i="5"/>
  <c r="AD52" i="5" s="1"/>
  <c r="AC53" i="5"/>
  <c r="AD53" i="5" s="1"/>
  <c r="AC54" i="5"/>
  <c r="AC56" i="5"/>
  <c r="AD56" i="5" s="1"/>
  <c r="AC57" i="5"/>
  <c r="AD57" i="5" s="1"/>
  <c r="AC59" i="5"/>
  <c r="AD59" i="5" s="1"/>
  <c r="AC60" i="5"/>
  <c r="AD60" i="5" s="1"/>
  <c r="AC61" i="5"/>
  <c r="AD61" i="5" s="1"/>
  <c r="AC62" i="5"/>
  <c r="AD62" i="5" s="1"/>
  <c r="AC63" i="5"/>
  <c r="AD63" i="5" s="1"/>
  <c r="AC64" i="5"/>
  <c r="AD64" i="5" s="1"/>
  <c r="AC66" i="5"/>
  <c r="AC67" i="5"/>
  <c r="AD67" i="5" s="1"/>
  <c r="AC68" i="5"/>
  <c r="AD68" i="5" s="1"/>
  <c r="AC69" i="5"/>
  <c r="AD69" i="5" s="1"/>
  <c r="AC70" i="5"/>
  <c r="AC71" i="5"/>
  <c r="AD71" i="5" s="1"/>
  <c r="AC72" i="5"/>
  <c r="AD72" i="5" s="1"/>
  <c r="AC74" i="5"/>
  <c r="AC75" i="5"/>
  <c r="AD75" i="5" s="1"/>
  <c r="AC76" i="5"/>
  <c r="AD76" i="5" s="1"/>
  <c r="AC78" i="5"/>
  <c r="AD78" i="5" s="1"/>
  <c r="AC79" i="5"/>
  <c r="AD79" i="5" s="1"/>
  <c r="AC81" i="5"/>
  <c r="AD81" i="5" s="1"/>
  <c r="AC82" i="5"/>
  <c r="AD82" i="5" s="1"/>
  <c r="AC83" i="5"/>
  <c r="AD83" i="5" s="1"/>
  <c r="AC84" i="5"/>
  <c r="AD84" i="5" s="1"/>
  <c r="AC85" i="5"/>
  <c r="AC86" i="5"/>
  <c r="AD86" i="5" s="1"/>
  <c r="AC87" i="5"/>
  <c r="AD87" i="5" s="1"/>
  <c r="AC88" i="5"/>
  <c r="AD88" i="5" s="1"/>
  <c r="AC89" i="5"/>
  <c r="AD89" i="5" s="1"/>
  <c r="AC90" i="5"/>
  <c r="AC91" i="5"/>
  <c r="AD91" i="5" s="1"/>
  <c r="AC92" i="5"/>
  <c r="AD92" i="5" s="1"/>
  <c r="AC93" i="5"/>
  <c r="AC94" i="5"/>
  <c r="AD94" i="5" s="1"/>
  <c r="AC95" i="5"/>
  <c r="AD95" i="5" s="1"/>
  <c r="AC96" i="5"/>
  <c r="AD96" i="5" s="1"/>
  <c r="AC97" i="5"/>
  <c r="AC98" i="5"/>
  <c r="AC99" i="5"/>
  <c r="AD99" i="5" s="1"/>
  <c r="AC100" i="5"/>
  <c r="AD100" i="5" s="1"/>
  <c r="AC101" i="5"/>
  <c r="AD101" i="5" s="1"/>
  <c r="AC102" i="5"/>
  <c r="AD102" i="5" s="1"/>
  <c r="AC104" i="5"/>
  <c r="AD104" i="5" s="1"/>
  <c r="AC105" i="5"/>
  <c r="AD105" i="5" s="1"/>
  <c r="AC106" i="5"/>
  <c r="AD106" i="5" s="1"/>
  <c r="AC107" i="5"/>
  <c r="AD107" i="5" s="1"/>
  <c r="AC108" i="5"/>
  <c r="AD108" i="5" s="1"/>
  <c r="AC110" i="5"/>
  <c r="AC111" i="5"/>
  <c r="AC112" i="5"/>
  <c r="AD112" i="5" s="1"/>
  <c r="AC113" i="5"/>
  <c r="AD113" i="5" s="1"/>
  <c r="AC114" i="5"/>
  <c r="AD114" i="5" s="1"/>
  <c r="AC115" i="5"/>
  <c r="AD115" i="5" s="1"/>
  <c r="AC116" i="5"/>
  <c r="AD116" i="5" s="1"/>
  <c r="AC117" i="5"/>
  <c r="AD117" i="5" s="1"/>
  <c r="AC118" i="5"/>
  <c r="AD118" i="5" s="1"/>
  <c r="AC119" i="5"/>
  <c r="AC120" i="5"/>
  <c r="AD120" i="5" s="1"/>
  <c r="AC121" i="5"/>
  <c r="AD121" i="5" s="1"/>
  <c r="AC122" i="5"/>
  <c r="AD122" i="5" s="1"/>
  <c r="AC124" i="5"/>
  <c r="AD124" i="5" s="1"/>
  <c r="AC125" i="5"/>
  <c r="AD125" i="5" s="1"/>
  <c r="AC127" i="5"/>
  <c r="AD127" i="5" s="1"/>
  <c r="AC128" i="5"/>
  <c r="AD128" i="5" s="1"/>
  <c r="AC130" i="5"/>
  <c r="AC131" i="5"/>
  <c r="AD131" i="5" s="1"/>
  <c r="AC132" i="5"/>
  <c r="AD132" i="5" s="1"/>
  <c r="AC133" i="5"/>
  <c r="AD133" i="5" s="1"/>
  <c r="AC134" i="5"/>
  <c r="AD134" i="5" s="1"/>
  <c r="AC135" i="5"/>
  <c r="AD135" i="5" s="1"/>
  <c r="AC136" i="5"/>
  <c r="AD136" i="5" s="1"/>
  <c r="AC157" i="5"/>
  <c r="AC5" i="5"/>
  <c r="AD5" i="5" s="1"/>
  <c r="W173" i="5"/>
  <c r="X173" i="5" s="1"/>
  <c r="U173" i="5"/>
  <c r="V173" i="5" s="1"/>
  <c r="T173" i="5"/>
  <c r="S173" i="5"/>
  <c r="Q173" i="5"/>
  <c r="P173" i="5"/>
  <c r="O173" i="5"/>
  <c r="M173" i="5"/>
  <c r="K173" i="5"/>
  <c r="J173" i="5"/>
  <c r="N173" i="5" s="1"/>
  <c r="I173" i="5"/>
  <c r="G173" i="5"/>
  <c r="E173" i="5"/>
  <c r="D173" i="5"/>
  <c r="C173" i="5"/>
  <c r="AB172" i="5"/>
  <c r="AC172" i="5" s="1"/>
  <c r="AB171" i="5"/>
  <c r="AC171" i="5" s="1"/>
  <c r="AB170" i="5"/>
  <c r="AC170" i="5" s="1"/>
  <c r="AB169" i="5"/>
  <c r="AC169" i="5" s="1"/>
  <c r="AB168" i="5"/>
  <c r="AC168" i="5" s="1"/>
  <c r="AB167" i="5"/>
  <c r="AC167" i="5" s="1"/>
  <c r="AB166" i="5"/>
  <c r="AC166" i="5" s="1"/>
  <c r="AB165" i="5"/>
  <c r="AC165" i="5" s="1"/>
  <c r="AB164" i="5"/>
  <c r="AC164" i="5" s="1"/>
  <c r="AB163" i="5"/>
  <c r="AC163" i="5" s="1"/>
  <c r="AB162" i="5"/>
  <c r="AC162" i="5" s="1"/>
  <c r="AB161" i="5"/>
  <c r="AC161" i="5" s="1"/>
  <c r="AB160" i="5"/>
  <c r="AC160" i="5" s="1"/>
  <c r="AB159" i="5"/>
  <c r="AC159" i="5" s="1"/>
  <c r="AB158" i="5"/>
  <c r="AC158" i="5" s="1"/>
  <c r="AB157" i="5"/>
  <c r="AB156" i="5"/>
  <c r="AC156" i="5" s="1"/>
  <c r="AB155" i="5"/>
  <c r="AC155" i="5" s="1"/>
  <c r="AB154" i="5"/>
  <c r="AC154" i="5" s="1"/>
  <c r="AB153" i="5"/>
  <c r="AC153" i="5" s="1"/>
  <c r="AB152" i="5"/>
  <c r="AC152" i="5" s="1"/>
  <c r="AB151" i="5"/>
  <c r="AC151" i="5" s="1"/>
  <c r="AB150" i="5"/>
  <c r="AC150" i="5" s="1"/>
  <c r="AB149" i="5"/>
  <c r="AC149" i="5" s="1"/>
  <c r="AB148" i="5"/>
  <c r="AC148" i="5" s="1"/>
  <c r="AB147" i="5"/>
  <c r="AC147" i="5" s="1"/>
  <c r="AB146" i="5"/>
  <c r="AC146" i="5" s="1"/>
  <c r="AB145" i="5"/>
  <c r="AC145" i="5" s="1"/>
  <c r="AB144" i="5"/>
  <c r="AC144" i="5" s="1"/>
  <c r="AB143" i="5"/>
  <c r="AC143" i="5" s="1"/>
  <c r="AB142" i="5"/>
  <c r="AC142" i="5" s="1"/>
  <c r="AB141" i="5"/>
  <c r="AC141" i="5" s="1"/>
  <c r="AB140" i="5"/>
  <c r="AC140" i="5" s="1"/>
  <c r="AA139" i="5"/>
  <c r="AB139" i="5" s="1"/>
  <c r="AC139" i="5" s="1"/>
  <c r="Z139" i="5"/>
  <c r="AF139" i="5" s="1"/>
  <c r="AG139" i="5" s="1"/>
  <c r="N139" i="5"/>
  <c r="L139" i="5"/>
  <c r="H139" i="5"/>
  <c r="F139" i="5"/>
  <c r="AA138" i="5"/>
  <c r="AB138" i="5" s="1"/>
  <c r="AC138" i="5" s="1"/>
  <c r="Z138" i="5"/>
  <c r="AF138" i="5" s="1"/>
  <c r="AG138" i="5" s="1"/>
  <c r="N138" i="5"/>
  <c r="L138" i="5"/>
  <c r="H138" i="5"/>
  <c r="F138" i="5"/>
  <c r="AA137" i="5"/>
  <c r="Z137" i="5"/>
  <c r="AF137" i="5" s="1"/>
  <c r="AG137" i="5" s="1"/>
  <c r="N137" i="5"/>
  <c r="L137" i="5"/>
  <c r="H137" i="5"/>
  <c r="F137" i="5"/>
  <c r="AA136" i="5"/>
  <c r="Z136" i="5"/>
  <c r="N136" i="5"/>
  <c r="L136" i="5"/>
  <c r="H136" i="5"/>
  <c r="F136" i="5"/>
  <c r="AA135" i="5"/>
  <c r="Z135" i="5"/>
  <c r="AF135" i="5" s="1"/>
  <c r="AG135" i="5" s="1"/>
  <c r="N135" i="5"/>
  <c r="L135" i="5"/>
  <c r="H135" i="5"/>
  <c r="F135" i="5"/>
  <c r="AA134" i="5"/>
  <c r="Z134" i="5"/>
  <c r="AF134" i="5" s="1"/>
  <c r="AG134" i="5" s="1"/>
  <c r="N134" i="5"/>
  <c r="L134" i="5"/>
  <c r="H134" i="5"/>
  <c r="F134" i="5"/>
  <c r="AA133" i="5"/>
  <c r="Z133" i="5"/>
  <c r="AF133" i="5" s="1"/>
  <c r="AG133" i="5" s="1"/>
  <c r="N133" i="5"/>
  <c r="L133" i="5"/>
  <c r="H133" i="5"/>
  <c r="F133" i="5"/>
  <c r="AA132" i="5"/>
  <c r="Z132" i="5"/>
  <c r="N132" i="5"/>
  <c r="L132" i="5"/>
  <c r="H132" i="5"/>
  <c r="F132" i="5"/>
  <c r="AA131" i="5"/>
  <c r="Z131" i="5"/>
  <c r="AF131" i="5" s="1"/>
  <c r="AG131" i="5" s="1"/>
  <c r="AA130" i="5"/>
  <c r="Z130" i="5"/>
  <c r="AF130" i="5" s="1"/>
  <c r="AG130" i="5" s="1"/>
  <c r="N130" i="5"/>
  <c r="L130" i="5"/>
  <c r="H130" i="5"/>
  <c r="F130" i="5"/>
  <c r="AA129" i="5"/>
  <c r="Z129" i="5"/>
  <c r="AF129" i="5" s="1"/>
  <c r="AG129" i="5" s="1"/>
  <c r="N129" i="5"/>
  <c r="L129" i="5"/>
  <c r="H129" i="5"/>
  <c r="F129" i="5"/>
  <c r="AA128" i="5"/>
  <c r="Z128" i="5"/>
  <c r="AF128" i="5" s="1"/>
  <c r="AG128" i="5" s="1"/>
  <c r="N128" i="5"/>
  <c r="L128" i="5"/>
  <c r="H128" i="5"/>
  <c r="F128" i="5"/>
  <c r="AA127" i="5"/>
  <c r="Z127" i="5"/>
  <c r="AF127" i="5" s="1"/>
  <c r="AG127" i="5" s="1"/>
  <c r="N127" i="5"/>
  <c r="L127" i="5"/>
  <c r="H127" i="5"/>
  <c r="F127" i="5"/>
  <c r="AA126" i="5"/>
  <c r="Z126" i="5"/>
  <c r="AF126" i="5" s="1"/>
  <c r="AG126" i="5" s="1"/>
  <c r="N126" i="5"/>
  <c r="L126" i="5"/>
  <c r="H126" i="5"/>
  <c r="F126" i="5"/>
  <c r="AA125" i="5"/>
  <c r="Z125" i="5"/>
  <c r="AF125" i="5" s="1"/>
  <c r="AG125" i="5" s="1"/>
  <c r="N125" i="5"/>
  <c r="L125" i="5"/>
  <c r="H125" i="5"/>
  <c r="F125" i="5"/>
  <c r="AA124" i="5"/>
  <c r="Z124" i="5"/>
  <c r="AF124" i="5" s="1"/>
  <c r="AG124" i="5" s="1"/>
  <c r="N124" i="5"/>
  <c r="L124" i="5"/>
  <c r="H124" i="5"/>
  <c r="F124" i="5"/>
  <c r="AA123" i="5"/>
  <c r="Z123" i="5"/>
  <c r="AF123" i="5" s="1"/>
  <c r="AG123" i="5" s="1"/>
  <c r="N123" i="5"/>
  <c r="L123" i="5"/>
  <c r="H123" i="5"/>
  <c r="F123" i="5"/>
  <c r="AA122" i="5"/>
  <c r="Z122" i="5"/>
  <c r="AF122" i="5" s="1"/>
  <c r="AG122" i="5" s="1"/>
  <c r="N122" i="5"/>
  <c r="L122" i="5"/>
  <c r="H122" i="5"/>
  <c r="F122" i="5"/>
  <c r="AA121" i="5"/>
  <c r="Z121" i="5"/>
  <c r="AF121" i="5" s="1"/>
  <c r="AG121" i="5" s="1"/>
  <c r="N121" i="5"/>
  <c r="L121" i="5"/>
  <c r="H121" i="5"/>
  <c r="F121" i="5"/>
  <c r="AA120" i="5"/>
  <c r="Z120" i="5"/>
  <c r="AF120" i="5" s="1"/>
  <c r="AG120" i="5" s="1"/>
  <c r="N120" i="5"/>
  <c r="L120" i="5"/>
  <c r="H120" i="5"/>
  <c r="F120" i="5"/>
  <c r="AA119" i="5"/>
  <c r="Z119" i="5"/>
  <c r="AF119" i="5" s="1"/>
  <c r="AG119" i="5" s="1"/>
  <c r="AA118" i="5"/>
  <c r="Z118" i="5"/>
  <c r="AF118" i="5" s="1"/>
  <c r="AG118" i="5" s="1"/>
  <c r="N118" i="5"/>
  <c r="L118" i="5"/>
  <c r="H118" i="5"/>
  <c r="F118" i="5"/>
  <c r="AA117" i="5"/>
  <c r="Z117" i="5"/>
  <c r="AF117" i="5" s="1"/>
  <c r="AG117" i="5" s="1"/>
  <c r="N117" i="5"/>
  <c r="L117" i="5"/>
  <c r="H117" i="5"/>
  <c r="F117" i="5"/>
  <c r="AA116" i="5"/>
  <c r="Z116" i="5"/>
  <c r="N116" i="5"/>
  <c r="L116" i="5"/>
  <c r="H116" i="5"/>
  <c r="F116" i="5"/>
  <c r="AA115" i="5"/>
  <c r="Z115" i="5"/>
  <c r="AF115" i="5" s="1"/>
  <c r="AG115" i="5" s="1"/>
  <c r="N115" i="5"/>
  <c r="L115" i="5"/>
  <c r="H115" i="5"/>
  <c r="F115" i="5"/>
  <c r="AA114" i="5"/>
  <c r="Z114" i="5"/>
  <c r="AF114" i="5" s="1"/>
  <c r="AG114" i="5" s="1"/>
  <c r="N114" i="5"/>
  <c r="L114" i="5"/>
  <c r="H114" i="5"/>
  <c r="F114" i="5"/>
  <c r="AA113" i="5"/>
  <c r="Z113" i="5"/>
  <c r="AF113" i="5" s="1"/>
  <c r="AG113" i="5" s="1"/>
  <c r="N113" i="5"/>
  <c r="L113" i="5"/>
  <c r="H113" i="5"/>
  <c r="F113" i="5"/>
  <c r="AA112" i="5"/>
  <c r="Z112" i="5"/>
  <c r="AA111" i="5"/>
  <c r="Z111" i="5"/>
  <c r="AF111" i="5" s="1"/>
  <c r="AG111" i="5" s="1"/>
  <c r="N111" i="5"/>
  <c r="L111" i="5"/>
  <c r="H111" i="5"/>
  <c r="F111" i="5"/>
  <c r="AA110" i="5"/>
  <c r="Z110" i="5"/>
  <c r="AF110" i="5" s="1"/>
  <c r="AG110" i="5" s="1"/>
  <c r="N110" i="5"/>
  <c r="L110" i="5"/>
  <c r="H110" i="5"/>
  <c r="F110" i="5"/>
  <c r="AA109" i="5"/>
  <c r="Z109" i="5"/>
  <c r="AF109" i="5" s="1"/>
  <c r="AG109" i="5" s="1"/>
  <c r="N109" i="5"/>
  <c r="L109" i="5"/>
  <c r="H109" i="5"/>
  <c r="F109" i="5"/>
  <c r="AA108" i="5"/>
  <c r="Z108" i="5"/>
  <c r="AF108" i="5" s="1"/>
  <c r="AG108" i="5" s="1"/>
  <c r="N108" i="5"/>
  <c r="L108" i="5"/>
  <c r="H108" i="5"/>
  <c r="F108" i="5"/>
  <c r="AA107" i="5"/>
  <c r="Z107" i="5"/>
  <c r="AF107" i="5" s="1"/>
  <c r="AG107" i="5" s="1"/>
  <c r="N107" i="5"/>
  <c r="L107" i="5"/>
  <c r="H107" i="5"/>
  <c r="F107" i="5"/>
  <c r="AA106" i="5"/>
  <c r="Z106" i="5"/>
  <c r="AF106" i="5" s="1"/>
  <c r="AG106" i="5" s="1"/>
  <c r="N106" i="5"/>
  <c r="L106" i="5"/>
  <c r="H106" i="5"/>
  <c r="F106" i="5"/>
  <c r="AA105" i="5"/>
  <c r="Z105" i="5"/>
  <c r="AF105" i="5" s="1"/>
  <c r="AG105" i="5" s="1"/>
  <c r="N105" i="5"/>
  <c r="L105" i="5"/>
  <c r="H105" i="5"/>
  <c r="F105" i="5"/>
  <c r="AA104" i="5"/>
  <c r="Z104" i="5"/>
  <c r="AF104" i="5" s="1"/>
  <c r="AG104" i="5" s="1"/>
  <c r="N104" i="5"/>
  <c r="L104" i="5"/>
  <c r="H104" i="5"/>
  <c r="F104" i="5"/>
  <c r="AA103" i="5"/>
  <c r="Z103" i="5"/>
  <c r="AF103" i="5" s="1"/>
  <c r="AG103" i="5" s="1"/>
  <c r="N103" i="5"/>
  <c r="L103" i="5"/>
  <c r="H103" i="5"/>
  <c r="F103" i="5"/>
  <c r="AA102" i="5"/>
  <c r="Z102" i="5"/>
  <c r="AF102" i="5" s="1"/>
  <c r="AG102" i="5" s="1"/>
  <c r="N102" i="5"/>
  <c r="L102" i="5"/>
  <c r="H102" i="5"/>
  <c r="F102" i="5"/>
  <c r="AA101" i="5"/>
  <c r="Z101" i="5"/>
  <c r="AF101" i="5" s="1"/>
  <c r="AG101" i="5" s="1"/>
  <c r="N101" i="5"/>
  <c r="L101" i="5"/>
  <c r="H101" i="5"/>
  <c r="F101" i="5"/>
  <c r="AA100" i="5"/>
  <c r="Z100" i="5"/>
  <c r="AF100" i="5" s="1"/>
  <c r="AG100" i="5" s="1"/>
  <c r="N100" i="5"/>
  <c r="L100" i="5"/>
  <c r="H100" i="5"/>
  <c r="F100" i="5"/>
  <c r="AA99" i="5"/>
  <c r="Z99" i="5"/>
  <c r="AF99" i="5" s="1"/>
  <c r="AG99" i="5" s="1"/>
  <c r="AA98" i="5"/>
  <c r="Z98" i="5"/>
  <c r="AF98" i="5" s="1"/>
  <c r="AG98" i="5" s="1"/>
  <c r="AA97" i="5"/>
  <c r="Z97" i="5"/>
  <c r="AF97" i="5" s="1"/>
  <c r="AG97" i="5" s="1"/>
  <c r="AA96" i="5"/>
  <c r="Z96" i="5"/>
  <c r="AA95" i="5"/>
  <c r="Z95" i="5"/>
  <c r="AF95" i="5" s="1"/>
  <c r="AG95" i="5" s="1"/>
  <c r="N95" i="5"/>
  <c r="L95" i="5"/>
  <c r="H95" i="5"/>
  <c r="F95" i="5"/>
  <c r="AA94" i="5"/>
  <c r="Z94" i="5"/>
  <c r="AF94" i="5" s="1"/>
  <c r="AG94" i="5" s="1"/>
  <c r="N94" i="5"/>
  <c r="L94" i="5"/>
  <c r="H94" i="5"/>
  <c r="F94" i="5"/>
  <c r="AA93" i="5"/>
  <c r="Z93" i="5"/>
  <c r="AF93" i="5" s="1"/>
  <c r="AG93" i="5" s="1"/>
  <c r="N93" i="5"/>
  <c r="L93" i="5"/>
  <c r="H93" i="5"/>
  <c r="F93" i="5"/>
  <c r="AA92" i="5"/>
  <c r="Z92" i="5"/>
  <c r="AF92" i="5" s="1"/>
  <c r="AG92" i="5" s="1"/>
  <c r="N92" i="5"/>
  <c r="L92" i="5"/>
  <c r="H92" i="5"/>
  <c r="F92" i="5"/>
  <c r="AA91" i="5"/>
  <c r="Z91" i="5"/>
  <c r="AF91" i="5" s="1"/>
  <c r="AG91" i="5" s="1"/>
  <c r="N91" i="5"/>
  <c r="L91" i="5"/>
  <c r="H91" i="5"/>
  <c r="F91" i="5"/>
  <c r="AA90" i="5"/>
  <c r="Z90" i="5"/>
  <c r="AF90" i="5" s="1"/>
  <c r="AG90" i="5" s="1"/>
  <c r="N90" i="5"/>
  <c r="L90" i="5"/>
  <c r="H90" i="5"/>
  <c r="F90" i="5"/>
  <c r="AA89" i="5"/>
  <c r="Z89" i="5"/>
  <c r="AF89" i="5" s="1"/>
  <c r="AG89" i="5" s="1"/>
  <c r="N89" i="5"/>
  <c r="L89" i="5"/>
  <c r="H89" i="5"/>
  <c r="F89" i="5"/>
  <c r="AA88" i="5"/>
  <c r="Z88" i="5"/>
  <c r="AF88" i="5" s="1"/>
  <c r="AG88" i="5" s="1"/>
  <c r="N88" i="5"/>
  <c r="L88" i="5"/>
  <c r="H88" i="5"/>
  <c r="F88" i="5"/>
  <c r="AA87" i="5"/>
  <c r="Z87" i="5"/>
  <c r="AF87" i="5" s="1"/>
  <c r="AG87" i="5" s="1"/>
  <c r="N87" i="5"/>
  <c r="L87" i="5"/>
  <c r="H87" i="5"/>
  <c r="F87" i="5"/>
  <c r="AA86" i="5"/>
  <c r="Z86" i="5"/>
  <c r="AF86" i="5" s="1"/>
  <c r="AG86" i="5" s="1"/>
  <c r="N86" i="5"/>
  <c r="L86" i="5"/>
  <c r="H86" i="5"/>
  <c r="F86" i="5"/>
  <c r="AA85" i="5"/>
  <c r="Z85" i="5"/>
  <c r="AF85" i="5" s="1"/>
  <c r="AG85" i="5" s="1"/>
  <c r="N85" i="5"/>
  <c r="L85" i="5"/>
  <c r="H85" i="5"/>
  <c r="F85" i="5"/>
  <c r="AA84" i="5"/>
  <c r="Z84" i="5"/>
  <c r="AF84" i="5" s="1"/>
  <c r="AG84" i="5" s="1"/>
  <c r="N84" i="5"/>
  <c r="L84" i="5"/>
  <c r="H84" i="5"/>
  <c r="F84" i="5"/>
  <c r="AA83" i="5"/>
  <c r="Z83" i="5"/>
  <c r="AF83" i="5" s="1"/>
  <c r="AG83" i="5" s="1"/>
  <c r="N83" i="5"/>
  <c r="L83" i="5"/>
  <c r="H83" i="5"/>
  <c r="F83" i="5"/>
  <c r="AA82" i="5"/>
  <c r="Z82" i="5"/>
  <c r="AF82" i="5" s="1"/>
  <c r="AG82" i="5" s="1"/>
  <c r="AA81" i="5"/>
  <c r="Z81" i="5"/>
  <c r="AF81" i="5" s="1"/>
  <c r="AG81" i="5" s="1"/>
  <c r="N81" i="5"/>
  <c r="L81" i="5"/>
  <c r="H81" i="5"/>
  <c r="F81" i="5"/>
  <c r="AA80" i="5"/>
  <c r="Z80" i="5"/>
  <c r="N80" i="5"/>
  <c r="L80" i="5"/>
  <c r="H80" i="5"/>
  <c r="F80" i="5"/>
  <c r="AA79" i="5"/>
  <c r="Z79" i="5"/>
  <c r="AF79" i="5" s="1"/>
  <c r="AG79" i="5" s="1"/>
  <c r="N79" i="5"/>
  <c r="L79" i="5"/>
  <c r="H79" i="5"/>
  <c r="F79" i="5"/>
  <c r="AA78" i="5"/>
  <c r="Z78" i="5"/>
  <c r="AF78" i="5" s="1"/>
  <c r="AG78" i="5" s="1"/>
  <c r="N78" i="5"/>
  <c r="L78" i="5"/>
  <c r="H78" i="5"/>
  <c r="F78" i="5"/>
  <c r="AA77" i="5"/>
  <c r="Z77" i="5"/>
  <c r="AF77" i="5" s="1"/>
  <c r="AG77" i="5" s="1"/>
  <c r="N77" i="5"/>
  <c r="L77" i="5"/>
  <c r="H77" i="5"/>
  <c r="F77" i="5"/>
  <c r="AA76" i="5"/>
  <c r="Z76" i="5"/>
  <c r="N76" i="5"/>
  <c r="L76" i="5"/>
  <c r="H76" i="5"/>
  <c r="F76" i="5"/>
  <c r="AA75" i="5"/>
  <c r="Z75" i="5"/>
  <c r="AF75" i="5" s="1"/>
  <c r="AG75" i="5" s="1"/>
  <c r="N75" i="5"/>
  <c r="L75" i="5"/>
  <c r="H75" i="5"/>
  <c r="F75" i="5"/>
  <c r="AA74" i="5"/>
  <c r="Z74" i="5"/>
  <c r="AF74" i="5" s="1"/>
  <c r="AG74" i="5" s="1"/>
  <c r="N74" i="5"/>
  <c r="L74" i="5"/>
  <c r="H74" i="5"/>
  <c r="F74" i="5"/>
  <c r="AA73" i="5"/>
  <c r="Z73" i="5"/>
  <c r="AF73" i="5" s="1"/>
  <c r="AG73" i="5" s="1"/>
  <c r="N73" i="5"/>
  <c r="L73" i="5"/>
  <c r="H73" i="5"/>
  <c r="F73" i="5"/>
  <c r="AA72" i="5"/>
  <c r="Z72" i="5"/>
  <c r="N72" i="5"/>
  <c r="L72" i="5"/>
  <c r="H72" i="5"/>
  <c r="F72" i="5"/>
  <c r="AA71" i="5"/>
  <c r="Z71" i="5"/>
  <c r="AF71" i="5" s="1"/>
  <c r="AG71" i="5" s="1"/>
  <c r="N71" i="5"/>
  <c r="L71" i="5"/>
  <c r="H71" i="5"/>
  <c r="F71" i="5"/>
  <c r="AA70" i="5"/>
  <c r="Z70" i="5"/>
  <c r="AF70" i="5" s="1"/>
  <c r="AG70" i="5" s="1"/>
  <c r="AA69" i="5"/>
  <c r="Z69" i="5"/>
  <c r="AF69" i="5" s="1"/>
  <c r="AG69" i="5" s="1"/>
  <c r="N69" i="5"/>
  <c r="L69" i="5"/>
  <c r="H69" i="5"/>
  <c r="F69" i="5"/>
  <c r="AA68" i="5"/>
  <c r="Z68" i="5"/>
  <c r="AF68" i="5" s="1"/>
  <c r="AG68" i="5" s="1"/>
  <c r="N68" i="5"/>
  <c r="L68" i="5"/>
  <c r="H68" i="5"/>
  <c r="F68" i="5"/>
  <c r="AA67" i="5"/>
  <c r="Z67" i="5"/>
  <c r="AF67" i="5" s="1"/>
  <c r="AG67" i="5" s="1"/>
  <c r="N67" i="5"/>
  <c r="L67" i="5"/>
  <c r="H67" i="5"/>
  <c r="F67" i="5"/>
  <c r="AA66" i="5"/>
  <c r="Z66" i="5"/>
  <c r="AF66" i="5" s="1"/>
  <c r="AG66" i="5" s="1"/>
  <c r="N66" i="5"/>
  <c r="L66" i="5"/>
  <c r="H66" i="5"/>
  <c r="F66" i="5"/>
  <c r="AA65" i="5"/>
  <c r="Z65" i="5"/>
  <c r="AF65" i="5" s="1"/>
  <c r="AG65" i="5" s="1"/>
  <c r="N65" i="5"/>
  <c r="L65" i="5"/>
  <c r="H65" i="5"/>
  <c r="F65" i="5"/>
  <c r="AA64" i="5"/>
  <c r="Z64" i="5"/>
  <c r="AF64" i="5" s="1"/>
  <c r="AG64" i="5" s="1"/>
  <c r="N64" i="5"/>
  <c r="L64" i="5"/>
  <c r="H64" i="5"/>
  <c r="F64" i="5"/>
  <c r="AA63" i="5"/>
  <c r="Z63" i="5"/>
  <c r="AF63" i="5" s="1"/>
  <c r="AG63" i="5" s="1"/>
  <c r="N63" i="5"/>
  <c r="L63" i="5"/>
  <c r="H63" i="5"/>
  <c r="F63" i="5"/>
  <c r="AA62" i="5"/>
  <c r="Z62" i="5"/>
  <c r="AF62" i="5" s="1"/>
  <c r="AG62" i="5" s="1"/>
  <c r="N62" i="5"/>
  <c r="L62" i="5"/>
  <c r="H62" i="5"/>
  <c r="F62" i="5"/>
  <c r="AA61" i="5"/>
  <c r="Z61" i="5"/>
  <c r="AF61" i="5" s="1"/>
  <c r="AG61" i="5" s="1"/>
  <c r="N61" i="5"/>
  <c r="L61" i="5"/>
  <c r="H61" i="5"/>
  <c r="F61" i="5"/>
  <c r="AA60" i="5"/>
  <c r="Z60" i="5"/>
  <c r="AF60" i="5" s="1"/>
  <c r="AG60" i="5" s="1"/>
  <c r="N60" i="5"/>
  <c r="L60" i="5"/>
  <c r="H60" i="5"/>
  <c r="F60" i="5"/>
  <c r="AA59" i="5"/>
  <c r="Z59" i="5"/>
  <c r="AF59" i="5" s="1"/>
  <c r="AG59" i="5" s="1"/>
  <c r="N59" i="5"/>
  <c r="L59" i="5"/>
  <c r="H59" i="5"/>
  <c r="F59" i="5"/>
  <c r="AA58" i="5"/>
  <c r="Z58" i="5"/>
  <c r="AF58" i="5" s="1"/>
  <c r="AG58" i="5" s="1"/>
  <c r="N58" i="5"/>
  <c r="L58" i="5"/>
  <c r="H58" i="5"/>
  <c r="F58" i="5"/>
  <c r="AA57" i="5"/>
  <c r="Z57" i="5"/>
  <c r="AF57" i="5" s="1"/>
  <c r="AG57" i="5" s="1"/>
  <c r="N57" i="5"/>
  <c r="L57" i="5"/>
  <c r="H57" i="5"/>
  <c r="F57" i="5"/>
  <c r="AA56" i="5"/>
  <c r="Z56" i="5"/>
  <c r="AF56" i="5" s="1"/>
  <c r="AG56" i="5" s="1"/>
  <c r="N56" i="5"/>
  <c r="L56" i="5"/>
  <c r="H56" i="5"/>
  <c r="F56" i="5"/>
  <c r="AA55" i="5"/>
  <c r="Z55" i="5"/>
  <c r="AF55" i="5" s="1"/>
  <c r="AG55" i="5" s="1"/>
  <c r="N55" i="5"/>
  <c r="L55" i="5"/>
  <c r="H55" i="5"/>
  <c r="F55" i="5"/>
  <c r="AA54" i="5"/>
  <c r="Z54" i="5"/>
  <c r="AF54" i="5" s="1"/>
  <c r="AG54" i="5" s="1"/>
  <c r="N54" i="5"/>
  <c r="L54" i="5"/>
  <c r="H54" i="5"/>
  <c r="F54" i="5"/>
  <c r="AA53" i="5"/>
  <c r="Z53" i="5"/>
  <c r="AF53" i="5" s="1"/>
  <c r="AG53" i="5" s="1"/>
  <c r="N53" i="5"/>
  <c r="L53" i="5"/>
  <c r="H53" i="5"/>
  <c r="F53" i="5"/>
  <c r="AA52" i="5"/>
  <c r="Z52" i="5"/>
  <c r="AF52" i="5" s="1"/>
  <c r="AG52" i="5" s="1"/>
  <c r="N52" i="5"/>
  <c r="L52" i="5"/>
  <c r="H52" i="5"/>
  <c r="F52" i="5"/>
  <c r="AA51" i="5"/>
  <c r="Z51" i="5"/>
  <c r="AF51" i="5" s="1"/>
  <c r="AG51" i="5" s="1"/>
  <c r="N51" i="5"/>
  <c r="L51" i="5"/>
  <c r="H51" i="5"/>
  <c r="F51" i="5"/>
  <c r="AA50" i="5"/>
  <c r="Z50" i="5"/>
  <c r="AF50" i="5" s="1"/>
  <c r="AG50" i="5" s="1"/>
  <c r="N50" i="5"/>
  <c r="L50" i="5"/>
  <c r="H50" i="5"/>
  <c r="F50" i="5"/>
  <c r="AA49" i="5"/>
  <c r="Z49" i="5"/>
  <c r="AF49" i="5" s="1"/>
  <c r="AG49" i="5" s="1"/>
  <c r="N49" i="5"/>
  <c r="L49" i="5"/>
  <c r="H49" i="5"/>
  <c r="F49" i="5"/>
  <c r="AA48" i="5"/>
  <c r="Z48" i="5"/>
  <c r="AF48" i="5" s="1"/>
  <c r="AG48" i="5" s="1"/>
  <c r="N48" i="5"/>
  <c r="L48" i="5"/>
  <c r="H48" i="5"/>
  <c r="F48" i="5"/>
  <c r="AA47" i="5"/>
  <c r="Z47" i="5"/>
  <c r="AF47" i="5" s="1"/>
  <c r="AG47" i="5" s="1"/>
  <c r="N47" i="5"/>
  <c r="L47" i="5"/>
  <c r="H47" i="5"/>
  <c r="F47" i="5"/>
  <c r="AA46" i="5"/>
  <c r="Z46" i="5"/>
  <c r="AF46" i="5" s="1"/>
  <c r="AG46" i="5" s="1"/>
  <c r="N46" i="5"/>
  <c r="L46" i="5"/>
  <c r="H46" i="5"/>
  <c r="F46" i="5"/>
  <c r="AA45" i="5"/>
  <c r="Z45" i="5"/>
  <c r="AF45" i="5" s="1"/>
  <c r="AG45" i="5" s="1"/>
  <c r="N45" i="5"/>
  <c r="L45" i="5"/>
  <c r="H45" i="5"/>
  <c r="F45" i="5"/>
  <c r="AA44" i="5"/>
  <c r="Z44" i="5"/>
  <c r="AF44" i="5" s="1"/>
  <c r="AG44" i="5" s="1"/>
  <c r="N44" i="5"/>
  <c r="L44" i="5"/>
  <c r="H44" i="5"/>
  <c r="F44" i="5"/>
  <c r="AA43" i="5"/>
  <c r="Z43" i="5"/>
  <c r="AF43" i="5" s="1"/>
  <c r="AG43" i="5" s="1"/>
  <c r="N43" i="5"/>
  <c r="L43" i="5"/>
  <c r="H43" i="5"/>
  <c r="F43" i="5"/>
  <c r="AA42" i="5"/>
  <c r="Z42" i="5"/>
  <c r="AF42" i="5" s="1"/>
  <c r="AG42" i="5" s="1"/>
  <c r="N42" i="5"/>
  <c r="L42" i="5"/>
  <c r="H42" i="5"/>
  <c r="F42" i="5"/>
  <c r="AA41" i="5"/>
  <c r="Z41" i="5"/>
  <c r="AF41" i="5" s="1"/>
  <c r="AG41" i="5" s="1"/>
  <c r="N41" i="5"/>
  <c r="L41" i="5"/>
  <c r="H41" i="5"/>
  <c r="F41" i="5"/>
  <c r="AA40" i="5"/>
  <c r="Z40" i="5"/>
  <c r="AF40" i="5" s="1"/>
  <c r="AG40" i="5" s="1"/>
  <c r="N40" i="5"/>
  <c r="L40" i="5"/>
  <c r="H40" i="5"/>
  <c r="F40" i="5"/>
  <c r="AA39" i="5"/>
  <c r="Z39" i="5"/>
  <c r="AF39" i="5" s="1"/>
  <c r="AG39" i="5" s="1"/>
  <c r="N39" i="5"/>
  <c r="L39" i="5"/>
  <c r="H39" i="5"/>
  <c r="F39" i="5"/>
  <c r="AA38" i="5"/>
  <c r="Z38" i="5"/>
  <c r="AF38" i="5" s="1"/>
  <c r="AG38" i="5" s="1"/>
  <c r="N38" i="5"/>
  <c r="L38" i="5"/>
  <c r="H38" i="5"/>
  <c r="F38" i="5"/>
  <c r="AA37" i="5"/>
  <c r="Z37" i="5"/>
  <c r="AF37" i="5" s="1"/>
  <c r="AG37" i="5" s="1"/>
  <c r="N37" i="5"/>
  <c r="L37" i="5"/>
  <c r="H37" i="5"/>
  <c r="F37" i="5"/>
  <c r="AA36" i="5"/>
  <c r="Z36" i="5"/>
  <c r="AF36" i="5" s="1"/>
  <c r="AG36" i="5" s="1"/>
  <c r="N36" i="5"/>
  <c r="L36" i="5"/>
  <c r="H36" i="5"/>
  <c r="F36" i="5"/>
  <c r="AA35" i="5"/>
  <c r="Z35" i="5"/>
  <c r="AF35" i="5" s="1"/>
  <c r="AG35" i="5" s="1"/>
  <c r="N35" i="5"/>
  <c r="L35" i="5"/>
  <c r="H35" i="5"/>
  <c r="F35" i="5"/>
  <c r="AA34" i="5"/>
  <c r="Z34" i="5"/>
  <c r="AF34" i="5" s="1"/>
  <c r="AG34" i="5" s="1"/>
  <c r="N34" i="5"/>
  <c r="L34" i="5"/>
  <c r="H34" i="5"/>
  <c r="F34" i="5"/>
  <c r="AA33" i="5"/>
  <c r="Z33" i="5"/>
  <c r="AF33" i="5" s="1"/>
  <c r="AG33" i="5" s="1"/>
  <c r="AA32" i="5"/>
  <c r="Z32" i="5"/>
  <c r="N32" i="5"/>
  <c r="L32" i="5"/>
  <c r="H32" i="5"/>
  <c r="F32" i="5"/>
  <c r="AA31" i="5"/>
  <c r="Z31" i="5"/>
  <c r="AF31" i="5" s="1"/>
  <c r="AG31" i="5" s="1"/>
  <c r="N31" i="5"/>
  <c r="L31" i="5"/>
  <c r="H31" i="5"/>
  <c r="F31" i="5"/>
  <c r="AA30" i="5"/>
  <c r="Z30" i="5"/>
  <c r="AF30" i="5" s="1"/>
  <c r="AG30" i="5" s="1"/>
  <c r="N30" i="5"/>
  <c r="L30" i="5"/>
  <c r="H30" i="5"/>
  <c r="F30" i="5"/>
  <c r="AA29" i="5"/>
  <c r="Z29" i="5"/>
  <c r="AF29" i="5" s="1"/>
  <c r="AG29" i="5" s="1"/>
  <c r="N29" i="5"/>
  <c r="L29" i="5"/>
  <c r="H29" i="5"/>
  <c r="F29" i="5"/>
  <c r="AA28" i="5"/>
  <c r="Z28" i="5"/>
  <c r="N28" i="5"/>
  <c r="L28" i="5"/>
  <c r="H28" i="5"/>
  <c r="F28" i="5"/>
  <c r="AA27" i="5"/>
  <c r="Z27" i="5"/>
  <c r="AF27" i="5" s="1"/>
  <c r="AG27" i="5" s="1"/>
  <c r="N27" i="5"/>
  <c r="L27" i="5"/>
  <c r="H27" i="5"/>
  <c r="F27" i="5"/>
  <c r="AA26" i="5"/>
  <c r="Z26" i="5"/>
  <c r="AF26" i="5" s="1"/>
  <c r="AG26" i="5" s="1"/>
  <c r="N26" i="5"/>
  <c r="L26" i="5"/>
  <c r="H26" i="5"/>
  <c r="F26" i="5"/>
  <c r="AA25" i="5"/>
  <c r="Z25" i="5"/>
  <c r="AF25" i="5" s="1"/>
  <c r="AG25" i="5" s="1"/>
  <c r="N25" i="5"/>
  <c r="L25" i="5"/>
  <c r="H25" i="5"/>
  <c r="F25" i="5"/>
  <c r="AA24" i="5"/>
  <c r="Z24" i="5"/>
  <c r="N24" i="5"/>
  <c r="L24" i="5"/>
  <c r="H24" i="5"/>
  <c r="F24" i="5"/>
  <c r="AA23" i="5"/>
  <c r="Z23" i="5"/>
  <c r="AF23" i="5" s="1"/>
  <c r="AG23" i="5" s="1"/>
  <c r="N23" i="5"/>
  <c r="L23" i="5"/>
  <c r="H23" i="5"/>
  <c r="F23" i="5"/>
  <c r="AA22" i="5"/>
  <c r="Z22" i="5"/>
  <c r="AF22" i="5" s="1"/>
  <c r="AG22" i="5" s="1"/>
  <c r="AA21" i="5"/>
  <c r="Z21" i="5"/>
  <c r="AF21" i="5" s="1"/>
  <c r="AG21" i="5" s="1"/>
  <c r="N21" i="5"/>
  <c r="L21" i="5"/>
  <c r="H21" i="5"/>
  <c r="F21" i="5"/>
  <c r="AA20" i="5"/>
  <c r="Z20" i="5"/>
  <c r="AF20" i="5" s="1"/>
  <c r="AG20" i="5" s="1"/>
  <c r="N20" i="5"/>
  <c r="L20" i="5"/>
  <c r="H20" i="5"/>
  <c r="F20" i="5"/>
  <c r="AA19" i="5"/>
  <c r="Z19" i="5"/>
  <c r="AF19" i="5" s="1"/>
  <c r="AG19" i="5" s="1"/>
  <c r="N19" i="5"/>
  <c r="L19" i="5"/>
  <c r="H19" i="5"/>
  <c r="F19" i="5"/>
  <c r="AA18" i="5"/>
  <c r="Z18" i="5"/>
  <c r="AF18" i="5" s="1"/>
  <c r="AG18" i="5" s="1"/>
  <c r="N18" i="5"/>
  <c r="L18" i="5"/>
  <c r="H18" i="5"/>
  <c r="F18" i="5"/>
  <c r="AA17" i="5"/>
  <c r="Z17" i="5"/>
  <c r="AF17" i="5" s="1"/>
  <c r="AG17" i="5" s="1"/>
  <c r="N17" i="5"/>
  <c r="L17" i="5"/>
  <c r="H17" i="5"/>
  <c r="F17" i="5"/>
  <c r="AA16" i="5"/>
  <c r="Z16" i="5"/>
  <c r="AF16" i="5" s="1"/>
  <c r="AG16" i="5" s="1"/>
  <c r="N16" i="5"/>
  <c r="L16" i="5"/>
  <c r="H16" i="5"/>
  <c r="F16" i="5"/>
  <c r="AA15" i="5"/>
  <c r="Z15" i="5"/>
  <c r="AF15" i="5" s="1"/>
  <c r="AG15" i="5" s="1"/>
  <c r="N15" i="5"/>
  <c r="L15" i="5"/>
  <c r="H15" i="5"/>
  <c r="F15" i="5"/>
  <c r="AA14" i="5"/>
  <c r="Z14" i="5"/>
  <c r="AF14" i="5" s="1"/>
  <c r="AG14" i="5" s="1"/>
  <c r="N14" i="5"/>
  <c r="L14" i="5"/>
  <c r="H14" i="5"/>
  <c r="F14" i="5"/>
  <c r="AA13" i="5"/>
  <c r="Z13" i="5"/>
  <c r="AF13" i="5" s="1"/>
  <c r="AG13" i="5" s="1"/>
  <c r="N13" i="5"/>
  <c r="L13" i="5"/>
  <c r="H13" i="5"/>
  <c r="F13" i="5"/>
  <c r="AA12" i="5"/>
  <c r="Z12" i="5"/>
  <c r="AF12" i="5" s="1"/>
  <c r="AG12" i="5" s="1"/>
  <c r="N12" i="5"/>
  <c r="L12" i="5"/>
  <c r="H12" i="5"/>
  <c r="F12" i="5"/>
  <c r="AA11" i="5"/>
  <c r="Z11" i="5"/>
  <c r="AF11" i="5" s="1"/>
  <c r="AG11" i="5" s="1"/>
  <c r="N11" i="5"/>
  <c r="L11" i="5"/>
  <c r="H11" i="5"/>
  <c r="F11" i="5"/>
  <c r="AA10" i="5"/>
  <c r="Z10" i="5"/>
  <c r="AF10" i="5" s="1"/>
  <c r="AG10" i="5" s="1"/>
  <c r="N10" i="5"/>
  <c r="L10" i="5"/>
  <c r="H10" i="5"/>
  <c r="F10" i="5"/>
  <c r="AA9" i="5"/>
  <c r="Z9" i="5"/>
  <c r="AF9" i="5" s="1"/>
  <c r="AG9" i="5" s="1"/>
  <c r="N9" i="5"/>
  <c r="L9" i="5"/>
  <c r="H9" i="5"/>
  <c r="F9" i="5"/>
  <c r="AA8" i="5"/>
  <c r="Z8" i="5"/>
  <c r="AF8" i="5" s="1"/>
  <c r="AG8" i="5" s="1"/>
  <c r="N8" i="5"/>
  <c r="L8" i="5"/>
  <c r="H8" i="5"/>
  <c r="F8" i="5"/>
  <c r="AA7" i="5"/>
  <c r="Z7" i="5"/>
  <c r="AF7" i="5" s="1"/>
  <c r="AG7" i="5" s="1"/>
  <c r="N7" i="5"/>
  <c r="L7" i="5"/>
  <c r="H7" i="5"/>
  <c r="F7" i="5"/>
  <c r="AA6" i="5"/>
  <c r="Z6" i="5"/>
  <c r="AF6" i="5" s="1"/>
  <c r="AG6" i="5" s="1"/>
  <c r="N6" i="5"/>
  <c r="L6" i="5"/>
  <c r="H6" i="5"/>
  <c r="F6" i="5"/>
  <c r="N5" i="5"/>
  <c r="L5" i="5"/>
  <c r="H5" i="5"/>
  <c r="F5" i="5"/>
  <c r="AF173" i="5" l="1"/>
  <c r="AG173" i="5" s="1"/>
  <c r="AK170" i="5"/>
  <c r="AJ146" i="5"/>
  <c r="AJ162" i="5"/>
  <c r="AK5" i="5"/>
  <c r="AK169" i="5"/>
  <c r="AJ145" i="5"/>
  <c r="AJ49" i="5"/>
  <c r="F173" i="5"/>
  <c r="AJ138" i="5"/>
  <c r="AK89" i="5"/>
  <c r="AK66" i="5"/>
  <c r="AJ82" i="5"/>
  <c r="AK10" i="5"/>
  <c r="AJ18" i="5"/>
  <c r="AJ25" i="5"/>
  <c r="AD173" i="5"/>
  <c r="L173" i="5"/>
  <c r="AK128" i="5"/>
  <c r="AJ105" i="5"/>
  <c r="H173" i="5"/>
  <c r="AJ160" i="5"/>
  <c r="AJ33" i="5"/>
  <c r="AK39" i="5"/>
  <c r="AJ137" i="5"/>
  <c r="AJ112" i="5"/>
  <c r="AK88" i="5"/>
  <c r="AJ81" i="5"/>
  <c r="AJ17" i="5"/>
  <c r="AI173" i="5"/>
  <c r="AK65" i="5"/>
  <c r="AJ23" i="5"/>
  <c r="AJ6" i="5"/>
  <c r="AJ16" i="5"/>
  <c r="AJ130" i="5"/>
  <c r="AJ131" i="5"/>
  <c r="AK154" i="5"/>
  <c r="AK50" i="5"/>
  <c r="AK26" i="5"/>
  <c r="AJ129" i="5"/>
  <c r="AK161" i="5"/>
  <c r="AK75" i="5"/>
  <c r="AJ75" i="5"/>
  <c r="AJ35" i="5"/>
  <c r="AK35" i="5"/>
  <c r="AK28" i="5"/>
  <c r="AJ52" i="5"/>
  <c r="AJ155" i="5"/>
  <c r="AJ67" i="5"/>
  <c r="AK27" i="5"/>
  <c r="AJ51" i="5"/>
  <c r="AK36" i="5"/>
  <c r="AJ139" i="5"/>
  <c r="AK11" i="5"/>
  <c r="AJ20" i="5"/>
  <c r="AJ91" i="5"/>
  <c r="AJ171" i="5"/>
  <c r="AJ107" i="5"/>
  <c r="AJ19" i="5"/>
  <c r="AJ106" i="5"/>
  <c r="AK34" i="5"/>
  <c r="AJ74" i="5"/>
  <c r="AK121" i="5"/>
  <c r="AJ73" i="5"/>
  <c r="AK57" i="5"/>
  <c r="AJ144" i="5"/>
  <c r="AJ56" i="5"/>
  <c r="AK90" i="5"/>
  <c r="AJ147" i="5"/>
  <c r="AJ123" i="5"/>
  <c r="AJ113" i="5"/>
  <c r="AJ59" i="5"/>
  <c r="AJ41" i="5"/>
  <c r="AK42" i="5"/>
  <c r="AK163" i="5"/>
  <c r="AK99" i="5"/>
  <c r="AJ43" i="5"/>
  <c r="AK115" i="5"/>
  <c r="AJ12" i="5"/>
  <c r="AJ122" i="5"/>
  <c r="AJ83" i="5"/>
  <c r="AK44" i="5"/>
  <c r="AJ114" i="5"/>
  <c r="AK77" i="5"/>
  <c r="AK61" i="5"/>
  <c r="AK117" i="5"/>
  <c r="AK101" i="5"/>
  <c r="AK76" i="5"/>
  <c r="AK60" i="5"/>
  <c r="AK165" i="5"/>
  <c r="AK149" i="5"/>
  <c r="AK133" i="5"/>
  <c r="AK116" i="5"/>
  <c r="AK92" i="5"/>
  <c r="AJ45" i="5"/>
  <c r="AJ21" i="5"/>
  <c r="AK172" i="5"/>
  <c r="AK148" i="5"/>
  <c r="AK140" i="5"/>
  <c r="AK132" i="5"/>
  <c r="AK69" i="5"/>
  <c r="AK109" i="5"/>
  <c r="AK85" i="5"/>
  <c r="AK68" i="5"/>
  <c r="AK157" i="5"/>
  <c r="AK141" i="5"/>
  <c r="AK125" i="5"/>
  <c r="AK100" i="5"/>
  <c r="AK84" i="5"/>
  <c r="AJ53" i="5"/>
  <c r="AJ29" i="5"/>
  <c r="AJ13" i="5"/>
  <c r="AK156" i="5"/>
  <c r="AK124" i="5"/>
  <c r="AJ93" i="5"/>
  <c r="AK108" i="5"/>
  <c r="AJ37" i="5"/>
  <c r="AK164" i="5"/>
  <c r="AK58" i="5"/>
  <c r="AK55" i="5"/>
  <c r="AA173" i="5"/>
  <c r="Z173" i="5"/>
  <c r="AC173" i="5"/>
  <c r="R173" i="5"/>
</calcChain>
</file>

<file path=xl/sharedStrings.xml><?xml version="1.0" encoding="utf-8"?>
<sst xmlns="http://schemas.openxmlformats.org/spreadsheetml/2006/main" count="193" uniqueCount="77">
  <si>
    <t>PRESUPUESTO ANUAL DISTRITO CAPITAL</t>
  </si>
  <si>
    <t>Millones de pesos</t>
  </si>
  <si>
    <t xml:space="preserve"> 2 0 2 2</t>
  </si>
  <si>
    <t>2 0 2 2</t>
  </si>
  <si>
    <t xml:space="preserve">2 0 2 3 </t>
  </si>
  <si>
    <t xml:space="preserve"> 2 0 2 4</t>
  </si>
  <si>
    <t>2025 Octubre</t>
  </si>
  <si>
    <t>ENTIDAD - TIPO DE GASTO</t>
  </si>
  <si>
    <t>Presupuesto Inicial</t>
  </si>
  <si>
    <t>Presupuesto Disponible</t>
  </si>
  <si>
    <t>Compromisos</t>
  </si>
  <si>
    <t>% Ejec</t>
  </si>
  <si>
    <t>Giros</t>
  </si>
  <si>
    <t>%Ejec Giros</t>
  </si>
  <si>
    <t>Proyecto de Presupuesto 2026</t>
  </si>
  <si>
    <t>0100-CONCEJO DE BOGOTA</t>
  </si>
  <si>
    <t>Funcionamiento</t>
  </si>
  <si>
    <t>0102-PERSONERÍA DE BOGOTÁ</t>
  </si>
  <si>
    <t>Inversión directa</t>
  </si>
  <si>
    <t>0105-VEEDURÍA DISTRITAL</t>
  </si>
  <si>
    <t>0111-SECRETARÍA DISTRITAL DE HACIENDA</t>
  </si>
  <si>
    <t>Servicio de la deuda</t>
  </si>
  <si>
    <t>Transferencias</t>
  </si>
  <si>
    <t>0112-SECRETARÍA DE EDUCACIÓN DEL DISTRITO</t>
  </si>
  <si>
    <t>0114-SECRETARÍA DISTRITAL DE SALUD</t>
  </si>
  <si>
    <t>0</t>
  </si>
  <si>
    <t>0118-SECRETARÍA DISTRITAL DEL HABITAT</t>
  </si>
  <si>
    <t xml:space="preserve">0120-SECRETARÍA DISTRITAL DE PLANEACIÓN </t>
  </si>
  <si>
    <t>0121-SECRETARÍA DISTRITAL DE LA MUJER</t>
  </si>
  <si>
    <t>0122-SECRETARÍA DISTRITAL DE INTEGRACIÓN SOCIAL</t>
  </si>
  <si>
    <t>0126-SECRETARÍA DISTRITAL DE AMBIENTE</t>
  </si>
  <si>
    <t>0127-DEPARTAMENTO ADTIVO DE LA DEFENSORÍA ESPACIO PUBLICO</t>
  </si>
  <si>
    <t>0131-UNIDAD ADMINISTRATIVA ESPECIAL CUERPO OFICIAL DE BOMBEROS</t>
  </si>
  <si>
    <t>0136-SECRETARIA JURIDICA DISTRITAL</t>
  </si>
  <si>
    <t xml:space="preserve">0201-FONDO FINANCIERO DE SALUD </t>
  </si>
  <si>
    <t xml:space="preserve">0204-INSTITUTO DE DESARROLLO URBANO  </t>
  </si>
  <si>
    <t>0213-INSTITUTO DISTRITAL DE PATRIMONIO CULTURAL</t>
  </si>
  <si>
    <t>0214-INSTITUTO DISTRITAL PARA LA PROTECCIÓN DE LA NIÑEZ Y LA JUVENTUD</t>
  </si>
  <si>
    <t>0215-FUNDACIÓN GILBERTO ALZATE AVENDAÑO</t>
  </si>
  <si>
    <t>0216-ORQUESTA FILARMÓNICA DE BOGOTÁ</t>
  </si>
  <si>
    <t>0217-FONDO DE SEGURIDAD Y VIGILANCIA</t>
  </si>
  <si>
    <t>0218-JARDIN BOTÁNICO</t>
  </si>
  <si>
    <t>0220-INSTITUTO DISTRITAL DE PARTICIPACIÓN Y ACCIÓN COMUNAL</t>
  </si>
  <si>
    <t>0222-INSTITUTO DISTRITAL DE LAS ARTES</t>
  </si>
  <si>
    <t>0226-UNIDAD ADMINISTRATIVA ESPECIAL DE CATASTRO</t>
  </si>
  <si>
    <t>0227-UNIDAD ADTIVA ESPECIAL DE REHABILITACIÓN Y MANTO. VIAL</t>
  </si>
  <si>
    <t>0235-CONTRALORÍA DISTRITAL</t>
  </si>
  <si>
    <t>TOTAL PRESUPUESTO ANUAL</t>
  </si>
  <si>
    <t>%incremento</t>
  </si>
  <si>
    <t>INCREMENTO $</t>
  </si>
  <si>
    <t>% RECORTE PROPUESTO PONENCIA</t>
  </si>
  <si>
    <t>PROPUESTA PRESUPUESTO MODIFICADA</t>
  </si>
  <si>
    <t>SECRETARÍA DISTRITAL DE MOVILIDAD</t>
  </si>
  <si>
    <t>FONDO DE PRESTACIONES ECONÓMICAS, CESANTÍAS Y PENSIONES</t>
  </si>
  <si>
    <t>SECRETARÍA DISTRITAL DE SEGURIDAD, CONVIVENCIA Y JUSTICIA</t>
  </si>
  <si>
    <t xml:space="preserve">UNIVERSIDAD DISTRITAL  </t>
  </si>
  <si>
    <t>AGENCIA DE EDUCACIÓN SUPERIOR, CIENCIA Y TECNOLOGÍA - ATENEA</t>
  </si>
  <si>
    <t>UNIDAD ADMINISTRATIVA ESPECIAL DE SERVICIOS PÚBLICOS</t>
  </si>
  <si>
    <t>INSTITUTO DISTRITAL DE RECREACIÓN Y DEPORTE</t>
  </si>
  <si>
    <t>SECRETARÍA DISTRITAL DE CULTURA, RECREACIÓN Y DEPORTE</t>
  </si>
  <si>
    <t>SECRETARÍA DISTRITAL DE GOBIERNO</t>
  </si>
  <si>
    <t>SECRETARÍA GENERAL</t>
  </si>
  <si>
    <t>SECRETARÍA DISTRITAL DE DESARROLLO ECONÓMICO</t>
  </si>
  <si>
    <t>CAJA DE LA VIVIENDA POPULAR</t>
  </si>
  <si>
    <t>INSTITUTO PARA LA ECONOMÍA SOCIAL</t>
  </si>
  <si>
    <t>INSTITUTO DISTRITAL DE GESTIÓN DE RIESGOS Y CAMBIO CLIMATICO</t>
  </si>
  <si>
    <t>INSTITUTO DISTRITAL DE PROTECCIÓN Y BIENESTAR ANIMAL</t>
  </si>
  <si>
    <t>INSTITUTO DISTRITAL DE TURISMO</t>
  </si>
  <si>
    <t>DEPARTAMENTO ADMINISTRATIVO DEL SERVICIO CIVIL</t>
  </si>
  <si>
    <t>INSTITUTO PARA LA INVESTIGACION EDUCATIVA Y EL DESARROLLO PEDAGÓGICO</t>
  </si>
  <si>
    <t xml:space="preserve"> RECORTE PROPUESTO PONENCIA $</t>
  </si>
  <si>
    <t>PRESUPUESTO AJUSTADO RECORTE $</t>
  </si>
  <si>
    <t>Total presupuesto nuevo</t>
  </si>
  <si>
    <t>Cambio $</t>
  </si>
  <si>
    <t>Propuesta de Presupuesto 2026</t>
  </si>
  <si>
    <t>Nuevo Incremento</t>
  </si>
  <si>
    <t>%incremento Propuesta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</si>
</sst>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(* #,##0.00_);_(* \(#,##0.00\);_(* &quot;-&quot;??_);_(@_)"/>
    <numFmt numFmtId="165" formatCode="#,##0,,"/>
    <numFmt numFmtId="166" formatCode="0.0%"/>
  </numFmts>
  <fonts count="9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8"/>
      <name val="Aptos Narrow"/>
      <family val="2"/>
      <scheme val="minor"/>
    </font>
    <font>
      <sz val="11"/>
      <name val="Aptos Narrow"/>
      <family val="2"/>
      <scheme val="minor"/>
    </font>
    <font>
      <b/>
      <sz val="14"/>
      <name val="Aptos Narrow"/>
      <family val="2"/>
      <scheme val="minor"/>
    </font>
    <font>
      <b/>
      <sz val="11"/>
      <name val="Aptos Narrow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theme="4" tint="0.79998168889431442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C000"/>
        <bgColor theme="4" tint="0.79998168889431442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79998168889431442"/>
        <bgColor theme="4" tint="0.79998168889431442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theme="4" tint="0.39997558519241921"/>
      </bottom>
      <diagonal/>
    </border>
    <border>
      <left style="medium">
        <color indexed="64"/>
      </left>
      <right/>
      <top/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/>
      <right style="medium">
        <color indexed="64"/>
      </right>
      <top/>
      <bottom style="thin">
        <color theme="4" tint="0.3999755851924192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4" tint="0.3999755851924192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7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12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3" fillId="0" borderId="1" xfId="0" applyFont="1" applyBorder="1"/>
    <xf numFmtId="0" fontId="6" fillId="2" borderId="5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top"/>
    </xf>
    <xf numFmtId="165" fontId="6" fillId="0" borderId="10" xfId="0" applyNumberFormat="1" applyFont="1" applyBorder="1" applyAlignment="1">
      <alignment vertical="top"/>
    </xf>
    <xf numFmtId="165" fontId="6" fillId="0" borderId="11" xfId="0" applyNumberFormat="1" applyFont="1" applyBorder="1" applyAlignment="1">
      <alignment vertical="top"/>
    </xf>
    <xf numFmtId="166" fontId="6" fillId="0" borderId="11" xfId="1" applyNumberFormat="1" applyFont="1" applyBorder="1" applyAlignment="1">
      <alignment horizontal="center" vertical="center"/>
    </xf>
    <xf numFmtId="166" fontId="6" fillId="0" borderId="12" xfId="1" applyNumberFormat="1" applyFont="1" applyBorder="1" applyAlignment="1">
      <alignment horizontal="center" vertical="center"/>
    </xf>
    <xf numFmtId="165" fontId="6" fillId="0" borderId="11" xfId="0" applyNumberFormat="1" applyFont="1" applyBorder="1" applyAlignment="1">
      <alignment horizontal="right" vertical="top"/>
    </xf>
    <xf numFmtId="165" fontId="6" fillId="0" borderId="9" xfId="0" applyNumberFormat="1" applyFont="1" applyBorder="1" applyAlignment="1">
      <alignment vertical="top"/>
    </xf>
    <xf numFmtId="0" fontId="3" fillId="0" borderId="13" xfId="0" applyFont="1" applyBorder="1" applyAlignment="1">
      <alignment horizontal="left" vertical="top" indent="1"/>
    </xf>
    <xf numFmtId="165" fontId="3" fillId="0" borderId="14" xfId="0" applyNumberFormat="1" applyFont="1" applyBorder="1" applyAlignment="1">
      <alignment vertical="top"/>
    </xf>
    <xf numFmtId="165" fontId="3" fillId="0" borderId="0" xfId="0" applyNumberFormat="1" applyFont="1" applyAlignment="1">
      <alignment vertical="top"/>
    </xf>
    <xf numFmtId="166" fontId="3" fillId="0" borderId="0" xfId="1" applyNumberFormat="1" applyFont="1" applyBorder="1" applyAlignment="1">
      <alignment horizontal="center" vertical="center"/>
    </xf>
    <xf numFmtId="166" fontId="3" fillId="0" borderId="15" xfId="1" applyNumberFormat="1" applyFont="1" applyBorder="1" applyAlignment="1">
      <alignment horizontal="center" vertical="center"/>
    </xf>
    <xf numFmtId="165" fontId="3" fillId="0" borderId="0" xfId="0" applyNumberFormat="1" applyFont="1" applyAlignment="1">
      <alignment horizontal="right" vertical="top"/>
    </xf>
    <xf numFmtId="165" fontId="3" fillId="0" borderId="13" xfId="0" applyNumberFormat="1" applyFont="1" applyBorder="1" applyAlignment="1">
      <alignment vertical="top"/>
    </xf>
    <xf numFmtId="165" fontId="5" fillId="0" borderId="14" xfId="0" applyNumberFormat="1" applyFont="1" applyBorder="1" applyAlignment="1">
      <alignment vertical="top"/>
    </xf>
    <xf numFmtId="165" fontId="5" fillId="0" borderId="0" xfId="0" applyNumberFormat="1" applyFont="1" applyAlignment="1">
      <alignment vertical="top"/>
    </xf>
    <xf numFmtId="166" fontId="5" fillId="0" borderId="0" xfId="1" applyNumberFormat="1" applyFont="1" applyBorder="1" applyAlignment="1">
      <alignment horizontal="center" vertical="center"/>
    </xf>
    <xf numFmtId="166" fontId="5" fillId="0" borderId="15" xfId="1" applyNumberFormat="1" applyFont="1" applyBorder="1" applyAlignment="1">
      <alignment horizontal="center" vertical="center"/>
    </xf>
    <xf numFmtId="165" fontId="5" fillId="0" borderId="0" xfId="0" applyNumberFormat="1" applyFont="1" applyAlignment="1">
      <alignment horizontal="right" vertical="top"/>
    </xf>
    <xf numFmtId="165" fontId="8" fillId="0" borderId="5" xfId="2" applyNumberFormat="1" applyFont="1" applyBorder="1"/>
    <xf numFmtId="165" fontId="6" fillId="3" borderId="3" xfId="0" applyNumberFormat="1" applyFont="1" applyFill="1" applyBorder="1" applyAlignment="1">
      <alignment vertical="top"/>
    </xf>
    <xf numFmtId="166" fontId="6" fillId="3" borderId="3" xfId="1" applyNumberFormat="1" applyFont="1" applyFill="1" applyBorder="1" applyAlignment="1">
      <alignment horizontal="center" vertical="center"/>
    </xf>
    <xf numFmtId="166" fontId="6" fillId="3" borderId="4" xfId="1" applyNumberFormat="1" applyFont="1" applyFill="1" applyBorder="1" applyAlignment="1">
      <alignment horizontal="center" vertical="center"/>
    </xf>
    <xf numFmtId="165" fontId="6" fillId="3" borderId="2" xfId="0" applyNumberFormat="1" applyFont="1" applyFill="1" applyBorder="1" applyAlignment="1">
      <alignment vertical="top"/>
    </xf>
    <xf numFmtId="165" fontId="6" fillId="3" borderId="3" xfId="0" applyNumberFormat="1" applyFont="1" applyFill="1" applyBorder="1" applyAlignment="1">
      <alignment horizontal="right" vertical="top"/>
    </xf>
    <xf numFmtId="10" fontId="0" fillId="0" borderId="0" xfId="0" applyNumberFormat="1"/>
    <xf numFmtId="0" fontId="6" fillId="2" borderId="0" xfId="0" applyFont="1" applyFill="1" applyAlignment="1">
      <alignment horizontal="center" vertical="center" wrapText="1"/>
    </xf>
    <xf numFmtId="10" fontId="6" fillId="0" borderId="9" xfId="1" applyNumberFormat="1" applyFont="1" applyBorder="1" applyAlignment="1">
      <alignment vertical="top"/>
    </xf>
    <xf numFmtId="0" fontId="6" fillId="3" borderId="13" xfId="0" applyFont="1" applyFill="1" applyBorder="1" applyAlignment="1">
      <alignment horizontal="center" vertical="center" wrapText="1"/>
    </xf>
    <xf numFmtId="43" fontId="0" fillId="0" borderId="0" xfId="4" applyFont="1"/>
    <xf numFmtId="14" fontId="5" fillId="0" borderId="2" xfId="0" applyNumberFormat="1" applyFont="1" applyBorder="1"/>
    <xf numFmtId="14" fontId="5" fillId="0" borderId="3" xfId="0" applyNumberFormat="1" applyFont="1" applyBorder="1"/>
    <xf numFmtId="14" fontId="5" fillId="0" borderId="4" xfId="0" applyNumberFormat="1" applyFont="1" applyBorder="1"/>
    <xf numFmtId="10" fontId="6" fillId="0" borderId="10" xfId="1" applyNumberFormat="1" applyFont="1" applyBorder="1" applyAlignment="1">
      <alignment vertical="top"/>
    </xf>
    <xf numFmtId="0" fontId="6" fillId="3" borderId="1" xfId="0" applyFont="1" applyFill="1" applyBorder="1" applyAlignment="1">
      <alignment horizontal="center" vertical="center" wrapText="1"/>
    </xf>
    <xf numFmtId="0" fontId="0" fillId="0" borderId="16" xfId="0" applyBorder="1"/>
    <xf numFmtId="10" fontId="0" fillId="0" borderId="0" xfId="1" applyNumberFormat="1" applyFont="1"/>
    <xf numFmtId="166" fontId="6" fillId="0" borderId="9" xfId="1" applyNumberFormat="1" applyFont="1" applyBorder="1" applyAlignment="1">
      <alignment vertical="top"/>
    </xf>
    <xf numFmtId="166" fontId="3" fillId="0" borderId="13" xfId="1" applyNumberFormat="1" applyFont="1" applyBorder="1" applyAlignment="1">
      <alignment vertical="top"/>
    </xf>
    <xf numFmtId="166" fontId="6" fillId="0" borderId="11" xfId="1" applyNumberFormat="1" applyFont="1" applyFill="1" applyBorder="1" applyAlignment="1">
      <alignment horizontal="center" vertical="center"/>
    </xf>
    <xf numFmtId="166" fontId="6" fillId="0" borderId="12" xfId="1" applyNumberFormat="1" applyFont="1" applyFill="1" applyBorder="1" applyAlignment="1">
      <alignment horizontal="center" vertical="center"/>
    </xf>
    <xf numFmtId="166" fontId="6" fillId="0" borderId="9" xfId="1" applyNumberFormat="1" applyFont="1" applyFill="1" applyBorder="1" applyAlignment="1">
      <alignment vertical="top"/>
    </xf>
    <xf numFmtId="10" fontId="6" fillId="0" borderId="10" xfId="1" applyNumberFormat="1" applyFont="1" applyFill="1" applyBorder="1" applyAlignment="1">
      <alignment vertical="top"/>
    </xf>
    <xf numFmtId="0" fontId="6" fillId="4" borderId="1" xfId="0" applyFont="1" applyFill="1" applyBorder="1" applyAlignment="1">
      <alignment horizontal="center" vertical="center" wrapText="1"/>
    </xf>
    <xf numFmtId="10" fontId="0" fillId="5" borderId="0" xfId="1" applyNumberFormat="1" applyFont="1" applyFill="1"/>
    <xf numFmtId="166" fontId="6" fillId="0" borderId="13" xfId="1" applyNumberFormat="1" applyFont="1" applyBorder="1" applyAlignment="1">
      <alignment vertical="top"/>
    </xf>
    <xf numFmtId="0" fontId="0" fillId="0" borderId="17" xfId="0" applyBorder="1"/>
    <xf numFmtId="166" fontId="6" fillId="6" borderId="5" xfId="1" applyNumberFormat="1" applyFont="1" applyFill="1" applyBorder="1" applyAlignment="1">
      <alignment vertical="top"/>
    </xf>
    <xf numFmtId="0" fontId="0" fillId="6" borderId="3" xfId="0" applyFill="1" applyBorder="1"/>
    <xf numFmtId="165" fontId="6" fillId="3" borderId="5" xfId="0" applyNumberFormat="1" applyFont="1" applyFill="1" applyBorder="1" applyAlignment="1">
      <alignment vertical="top"/>
    </xf>
    <xf numFmtId="0" fontId="0" fillId="6" borderId="4" xfId="0" applyFill="1" applyBorder="1"/>
    <xf numFmtId="165" fontId="6" fillId="0" borderId="0" xfId="0" applyNumberFormat="1" applyFont="1" applyAlignment="1">
      <alignment vertical="top"/>
    </xf>
    <xf numFmtId="10" fontId="6" fillId="5" borderId="11" xfId="1" applyNumberFormat="1" applyFont="1" applyFill="1" applyBorder="1" applyAlignment="1">
      <alignment vertical="top"/>
    </xf>
    <xf numFmtId="165" fontId="6" fillId="0" borderId="18" xfId="0" applyNumberFormat="1" applyFont="1" applyBorder="1" applyAlignment="1">
      <alignment vertical="top"/>
    </xf>
    <xf numFmtId="165" fontId="6" fillId="0" borderId="19" xfId="0" applyNumberFormat="1" applyFont="1" applyBorder="1" applyAlignment="1">
      <alignment vertical="top"/>
    </xf>
    <xf numFmtId="165" fontId="0" fillId="0" borderId="0" xfId="0" applyNumberFormat="1"/>
    <xf numFmtId="0" fontId="6" fillId="7" borderId="9" xfId="0" applyFont="1" applyFill="1" applyBorder="1" applyAlignment="1">
      <alignment horizontal="left" vertical="top"/>
    </xf>
    <xf numFmtId="165" fontId="6" fillId="7" borderId="10" xfId="0" applyNumberFormat="1" applyFont="1" applyFill="1" applyBorder="1" applyAlignment="1">
      <alignment vertical="top"/>
    </xf>
    <xf numFmtId="165" fontId="6" fillId="7" borderId="11" xfId="0" applyNumberFormat="1" applyFont="1" applyFill="1" applyBorder="1" applyAlignment="1">
      <alignment vertical="top"/>
    </xf>
    <xf numFmtId="166" fontId="6" fillId="7" borderId="11" xfId="1" applyNumberFormat="1" applyFont="1" applyFill="1" applyBorder="1" applyAlignment="1">
      <alignment horizontal="center" vertical="center"/>
    </xf>
    <xf numFmtId="166" fontId="6" fillId="7" borderId="12" xfId="1" applyNumberFormat="1" applyFont="1" applyFill="1" applyBorder="1" applyAlignment="1">
      <alignment horizontal="center" vertical="center"/>
    </xf>
    <xf numFmtId="165" fontId="6" fillId="7" borderId="11" xfId="0" applyNumberFormat="1" applyFont="1" applyFill="1" applyBorder="1" applyAlignment="1">
      <alignment horizontal="right" vertical="top"/>
    </xf>
    <xf numFmtId="165" fontId="6" fillId="7" borderId="9" xfId="0" applyNumberFormat="1" applyFont="1" applyFill="1" applyBorder="1" applyAlignment="1">
      <alignment vertical="top"/>
    </xf>
    <xf numFmtId="166" fontId="6" fillId="7" borderId="9" xfId="1" applyNumberFormat="1" applyFont="1" applyFill="1" applyBorder="1" applyAlignment="1">
      <alignment vertical="top"/>
    </xf>
    <xf numFmtId="10" fontId="0" fillId="7" borderId="0" xfId="1" applyNumberFormat="1" applyFont="1" applyFill="1"/>
    <xf numFmtId="165" fontId="0" fillId="7" borderId="0" xfId="0" applyNumberFormat="1" applyFill="1"/>
    <xf numFmtId="10" fontId="6" fillId="7" borderId="10" xfId="1" applyNumberFormat="1" applyFont="1" applyFill="1" applyBorder="1" applyAlignment="1">
      <alignment vertical="top"/>
    </xf>
    <xf numFmtId="10" fontId="6" fillId="7" borderId="11" xfId="1" applyNumberFormat="1" applyFont="1" applyFill="1" applyBorder="1" applyAlignment="1">
      <alignment vertical="top"/>
    </xf>
    <xf numFmtId="0" fontId="6" fillId="8" borderId="9" xfId="0" applyFont="1" applyFill="1" applyBorder="1" applyAlignment="1">
      <alignment horizontal="left" vertical="top"/>
    </xf>
    <xf numFmtId="165" fontId="6" fillId="8" borderId="10" xfId="0" applyNumberFormat="1" applyFont="1" applyFill="1" applyBorder="1" applyAlignment="1">
      <alignment vertical="top"/>
    </xf>
    <xf numFmtId="165" fontId="6" fillId="8" borderId="11" xfId="0" applyNumberFormat="1" applyFont="1" applyFill="1" applyBorder="1" applyAlignment="1">
      <alignment vertical="top"/>
    </xf>
    <xf numFmtId="166" fontId="6" fillId="8" borderId="11" xfId="1" applyNumberFormat="1" applyFont="1" applyFill="1" applyBorder="1" applyAlignment="1">
      <alignment horizontal="center" vertical="center"/>
    </xf>
    <xf numFmtId="166" fontId="6" fillId="8" borderId="12" xfId="1" applyNumberFormat="1" applyFont="1" applyFill="1" applyBorder="1" applyAlignment="1">
      <alignment horizontal="center" vertical="center"/>
    </xf>
    <xf numFmtId="165" fontId="6" fillId="8" borderId="11" xfId="0" applyNumberFormat="1" applyFont="1" applyFill="1" applyBorder="1" applyAlignment="1">
      <alignment horizontal="right" vertical="top"/>
    </xf>
    <xf numFmtId="165" fontId="6" fillId="8" borderId="9" xfId="0" applyNumberFormat="1" applyFont="1" applyFill="1" applyBorder="1" applyAlignment="1">
      <alignment vertical="top"/>
    </xf>
    <xf numFmtId="166" fontId="6" fillId="8" borderId="9" xfId="1" applyNumberFormat="1" applyFont="1" applyFill="1" applyBorder="1" applyAlignment="1">
      <alignment vertical="top"/>
    </xf>
    <xf numFmtId="10" fontId="0" fillId="8" borderId="0" xfId="1" applyNumberFormat="1" applyFont="1" applyFill="1"/>
    <xf numFmtId="165" fontId="0" fillId="8" borderId="0" xfId="0" applyNumberFormat="1" applyFill="1"/>
    <xf numFmtId="0" fontId="6" fillId="3" borderId="14" xfId="0" applyFont="1" applyFill="1" applyBorder="1" applyAlignment="1">
      <alignment horizontal="center" vertical="center" wrapText="1"/>
    </xf>
    <xf numFmtId="0" fontId="6" fillId="9" borderId="16" xfId="0" applyFont="1" applyFill="1" applyBorder="1" applyAlignment="1">
      <alignment horizontal="center" vertical="center" wrapText="1"/>
    </xf>
    <xf numFmtId="165" fontId="0" fillId="0" borderId="16" xfId="0" applyNumberFormat="1" applyBorder="1"/>
    <xf numFmtId="166" fontId="0" fillId="0" borderId="16" xfId="1" applyNumberFormat="1" applyFont="1" applyBorder="1"/>
    <xf numFmtId="0" fontId="0" fillId="7" borderId="16" xfId="0" applyFill="1" applyBorder="1"/>
    <xf numFmtId="0" fontId="0" fillId="8" borderId="16" xfId="0" applyFill="1" applyBorder="1"/>
    <xf numFmtId="0" fontId="0" fillId="10" borderId="16" xfId="0" applyFill="1" applyBorder="1"/>
    <xf numFmtId="166" fontId="0" fillId="8" borderId="0" xfId="1" applyNumberFormat="1" applyFont="1" applyFill="1"/>
    <xf numFmtId="0" fontId="6" fillId="10" borderId="9" xfId="0" applyFont="1" applyFill="1" applyBorder="1" applyAlignment="1">
      <alignment horizontal="left" vertical="top"/>
    </xf>
    <xf numFmtId="165" fontId="6" fillId="10" borderId="10" xfId="0" applyNumberFormat="1" applyFont="1" applyFill="1" applyBorder="1" applyAlignment="1">
      <alignment vertical="top"/>
    </xf>
    <xf numFmtId="165" fontId="6" fillId="10" borderId="11" xfId="0" applyNumberFormat="1" applyFont="1" applyFill="1" applyBorder="1" applyAlignment="1">
      <alignment vertical="top"/>
    </xf>
    <xf numFmtId="166" fontId="6" fillId="10" borderId="11" xfId="1" applyNumberFormat="1" applyFont="1" applyFill="1" applyBorder="1" applyAlignment="1">
      <alignment horizontal="center" vertical="center"/>
    </xf>
    <xf numFmtId="166" fontId="6" fillId="10" borderId="12" xfId="1" applyNumberFormat="1" applyFont="1" applyFill="1" applyBorder="1" applyAlignment="1">
      <alignment horizontal="center" vertical="center"/>
    </xf>
    <xf numFmtId="165" fontId="6" fillId="10" borderId="11" xfId="0" applyNumberFormat="1" applyFont="1" applyFill="1" applyBorder="1" applyAlignment="1">
      <alignment horizontal="right" vertical="top"/>
    </xf>
    <xf numFmtId="165" fontId="6" fillId="10" borderId="9" xfId="0" applyNumberFormat="1" applyFont="1" applyFill="1" applyBorder="1" applyAlignment="1">
      <alignment vertical="top"/>
    </xf>
    <xf numFmtId="166" fontId="6" fillId="10" borderId="9" xfId="1" applyNumberFormat="1" applyFont="1" applyFill="1" applyBorder="1" applyAlignment="1">
      <alignment vertical="top"/>
    </xf>
    <xf numFmtId="10" fontId="0" fillId="10" borderId="0" xfId="1" applyNumberFormat="1" applyFont="1" applyFill="1"/>
    <xf numFmtId="165" fontId="0" fillId="10" borderId="0" xfId="0" applyNumberFormat="1" applyFill="1"/>
    <xf numFmtId="10" fontId="6" fillId="10" borderId="10" xfId="1" applyNumberFormat="1" applyFont="1" applyFill="1" applyBorder="1" applyAlignment="1">
      <alignment vertical="top"/>
    </xf>
    <xf numFmtId="10" fontId="6" fillId="10" borderId="11" xfId="1" applyNumberFormat="1" applyFont="1" applyFill="1" applyBorder="1" applyAlignment="1">
      <alignment vertical="top"/>
    </xf>
    <xf numFmtId="14" fontId="5" fillId="0" borderId="2" xfId="0" applyNumberFormat="1" applyFont="1" applyBorder="1" applyAlignment="1">
      <alignment horizontal="center"/>
    </xf>
    <xf numFmtId="14" fontId="5" fillId="0" borderId="3" xfId="0" applyNumberFormat="1" applyFont="1" applyBorder="1" applyAlignment="1">
      <alignment horizontal="center"/>
    </xf>
    <xf numFmtId="14" fontId="5" fillId="0" borderId="4" xfId="0" applyNumberFormat="1" applyFont="1" applyBorder="1" applyAlignment="1">
      <alignment horizontal="center"/>
    </xf>
  </cellXfs>
  <cellStyles count="5">
    <cellStyle name="Millares" xfId="4" builtinId="3"/>
    <cellStyle name="Millares 2" xfId="3"/>
    <cellStyle name="Normal" xfId="0" builtinId="0"/>
    <cellStyle name="Normal 4" xfId="2"/>
    <cellStyle name="Porcentaje" xfId="1" builtinId="5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73"/>
  <sheetViews>
    <sheetView tabSelected="1" workbookViewId="0">
      <pane xSplit="2" ySplit="4" topLeftCell="S23" activePane="bottomRight" state="frozen"/>
      <selection pane="topRight" activeCell="B1" sqref="B1"/>
      <selection pane="bottomLeft" activeCell="A5" sqref="A5"/>
      <selection pane="bottomRight" activeCell="B87" sqref="B87"/>
    </sheetView>
  </sheetViews>
  <sheetFormatPr baseColWidth="10" defaultColWidth="11.625" defaultRowHeight="14.25"/>
  <cols>
    <col min="2" max="2" width="59.75" style="2" customWidth="1"/>
    <col min="3" max="3" width="16.125" style="2" hidden="1" customWidth="1"/>
    <col min="4" max="4" width="14.375" style="2" hidden="1" customWidth="1"/>
    <col min="5" max="5" width="16.875" style="2" hidden="1" customWidth="1"/>
    <col min="6" max="6" width="10.125" style="2" hidden="1" customWidth="1"/>
    <col min="7" max="7" width="14.375" style="2" hidden="1" customWidth="1"/>
    <col min="8" max="8" width="11.625" style="2" hidden="1" customWidth="1"/>
    <col min="9" max="14" width="14.625" style="2" hidden="1" customWidth="1"/>
    <col min="15" max="15" width="13.625" style="2" hidden="1" customWidth="1"/>
    <col min="16" max="18" width="13.25" style="2" hidden="1" customWidth="1"/>
    <col min="19" max="19" width="14.75" style="2" customWidth="1"/>
    <col min="20" max="21" width="14.75" style="2" hidden="1" customWidth="1"/>
    <col min="22" max="22" width="13.25" style="2" hidden="1" customWidth="1"/>
    <col min="23" max="23" width="14.875" style="3" hidden="1" customWidth="1"/>
    <col min="24" max="24" width="11.625" style="2" hidden="1" customWidth="1"/>
    <col min="25" max="25" width="23.875" style="2" customWidth="1"/>
    <col min="26" max="26" width="15.125" style="2" customWidth="1"/>
    <col min="27" max="27" width="13" customWidth="1"/>
    <col min="28" max="28" width="18.875" bestFit="1" customWidth="1"/>
    <col min="29" max="30" width="13.125" customWidth="1"/>
    <col min="31" max="31" width="12.75" customWidth="1"/>
    <col min="32" max="32" width="18.125" customWidth="1"/>
    <col min="33" max="33" width="15" customWidth="1"/>
    <col min="34" max="34" width="12.75" bestFit="1" customWidth="1"/>
    <col min="35" max="35" width="14.875" customWidth="1"/>
    <col min="37" max="37" width="15.875" customWidth="1"/>
  </cols>
  <sheetData>
    <row r="1" spans="1:37" ht="23.25">
      <c r="B1" s="1" t="s">
        <v>0</v>
      </c>
    </row>
    <row r="2" spans="1:37" ht="18.75" thickBot="1">
      <c r="B2" s="4" t="s">
        <v>1</v>
      </c>
      <c r="AB2" s="40"/>
      <c r="AC2" s="40"/>
      <c r="AD2" s="40"/>
    </row>
    <row r="3" spans="1:37" ht="15.75" thickBot="1">
      <c r="B3" s="5"/>
      <c r="C3" s="109" t="s">
        <v>2</v>
      </c>
      <c r="D3" s="110" t="s">
        <v>3</v>
      </c>
      <c r="E3" s="110"/>
      <c r="F3" s="110"/>
      <c r="G3" s="110"/>
      <c r="H3" s="111"/>
      <c r="I3" s="109" t="s">
        <v>4</v>
      </c>
      <c r="J3" s="110"/>
      <c r="K3" s="110"/>
      <c r="L3" s="110"/>
      <c r="M3" s="110"/>
      <c r="N3" s="111"/>
      <c r="O3" s="109" t="s">
        <v>5</v>
      </c>
      <c r="P3" s="110"/>
      <c r="Q3" s="110"/>
      <c r="R3" s="110"/>
      <c r="S3" s="41" t="s">
        <v>6</v>
      </c>
      <c r="T3" s="42"/>
      <c r="U3" s="42"/>
      <c r="V3" s="42"/>
      <c r="W3" s="42"/>
      <c r="X3" s="43"/>
      <c r="Y3" s="6">
        <v>2026</v>
      </c>
      <c r="Z3" s="37"/>
    </row>
    <row r="4" spans="1:37" ht="39" thickBot="1">
      <c r="B4" s="7" t="s">
        <v>7</v>
      </c>
      <c r="C4" s="8" t="s">
        <v>8</v>
      </c>
      <c r="D4" s="9" t="s">
        <v>9</v>
      </c>
      <c r="E4" s="9" t="s">
        <v>10</v>
      </c>
      <c r="F4" s="9" t="s">
        <v>11</v>
      </c>
      <c r="G4" s="7" t="s">
        <v>12</v>
      </c>
      <c r="H4" s="10" t="s">
        <v>13</v>
      </c>
      <c r="I4" s="8" t="s">
        <v>8</v>
      </c>
      <c r="J4" s="9" t="s">
        <v>9</v>
      </c>
      <c r="K4" s="9" t="s">
        <v>10</v>
      </c>
      <c r="L4" s="9" t="s">
        <v>11</v>
      </c>
      <c r="M4" s="7" t="s">
        <v>12</v>
      </c>
      <c r="N4" s="10" t="s">
        <v>13</v>
      </c>
      <c r="O4" s="8" t="s">
        <v>8</v>
      </c>
      <c r="P4" s="9" t="s">
        <v>9</v>
      </c>
      <c r="Q4" s="9" t="s">
        <v>10</v>
      </c>
      <c r="R4" s="9" t="s">
        <v>11</v>
      </c>
      <c r="S4" s="8" t="s">
        <v>8</v>
      </c>
      <c r="T4" s="9" t="s">
        <v>9</v>
      </c>
      <c r="U4" s="9" t="s">
        <v>10</v>
      </c>
      <c r="V4" s="9" t="s">
        <v>11</v>
      </c>
      <c r="W4" s="7" t="s">
        <v>12</v>
      </c>
      <c r="X4" s="10" t="s">
        <v>13</v>
      </c>
      <c r="Y4" s="7" t="s">
        <v>14</v>
      </c>
      <c r="Z4" s="7" t="s">
        <v>49</v>
      </c>
      <c r="AA4" s="7" t="s">
        <v>48</v>
      </c>
      <c r="AB4" s="45" t="s">
        <v>50</v>
      </c>
      <c r="AC4" s="45" t="s">
        <v>70</v>
      </c>
      <c r="AD4" s="45" t="s">
        <v>71</v>
      </c>
      <c r="AE4" s="54" t="s">
        <v>50</v>
      </c>
      <c r="AF4" s="39" t="s">
        <v>51</v>
      </c>
      <c r="AG4" s="89" t="s">
        <v>72</v>
      </c>
      <c r="AH4" s="90" t="s">
        <v>73</v>
      </c>
      <c r="AI4" s="90" t="s">
        <v>74</v>
      </c>
      <c r="AJ4" s="90" t="s">
        <v>75</v>
      </c>
      <c r="AK4" s="90" t="s">
        <v>76</v>
      </c>
    </row>
    <row r="5" spans="1:37">
      <c r="A5" s="11"/>
      <c r="B5" s="11" t="s">
        <v>15</v>
      </c>
      <c r="C5" s="12">
        <v>83918583000</v>
      </c>
      <c r="D5" s="13">
        <v>81818583000</v>
      </c>
      <c r="E5" s="13">
        <v>80270215824</v>
      </c>
      <c r="F5" s="14">
        <f>+E5/D5</f>
        <v>0.98107560508594971</v>
      </c>
      <c r="G5" s="13">
        <v>80270215824</v>
      </c>
      <c r="H5" s="15">
        <f>+G5/D5</f>
        <v>0.98107560508594971</v>
      </c>
      <c r="I5" s="12">
        <v>91882346000</v>
      </c>
      <c r="J5" s="13">
        <v>96923346000</v>
      </c>
      <c r="K5" s="13">
        <v>94920497754</v>
      </c>
      <c r="L5" s="14">
        <f>+K5/J5</f>
        <v>0.97933575006789386</v>
      </c>
      <c r="M5" s="13">
        <v>94920497754</v>
      </c>
      <c r="N5" s="15">
        <f>+M5/J5</f>
        <v>0.97933575006789386</v>
      </c>
      <c r="O5" s="16">
        <v>113791760000</v>
      </c>
      <c r="P5" s="16">
        <v>113791760000</v>
      </c>
      <c r="Q5" s="16">
        <v>108428002849</v>
      </c>
      <c r="R5" s="14">
        <v>0.95286339581178814</v>
      </c>
      <c r="S5" s="16">
        <v>122042178000</v>
      </c>
      <c r="T5" s="16">
        <v>122042178000</v>
      </c>
      <c r="U5" s="16">
        <v>97170509468</v>
      </c>
      <c r="V5" s="14">
        <v>0.79620432100121974</v>
      </c>
      <c r="W5" s="16">
        <v>96558885310</v>
      </c>
      <c r="X5" s="15">
        <v>0.79119274084079361</v>
      </c>
      <c r="Y5" s="17">
        <v>138293526000</v>
      </c>
      <c r="Z5" s="17">
        <f>Y5-S5</f>
        <v>16251348000</v>
      </c>
      <c r="AA5" s="48">
        <f>Y5/S5-1</f>
        <v>0.13316173364261008</v>
      </c>
      <c r="AB5" s="44">
        <v>0</v>
      </c>
      <c r="AC5" s="17">
        <f>AB5*Y5</f>
        <v>0</v>
      </c>
      <c r="AD5" s="64">
        <f>Y5-AC5</f>
        <v>138293526000</v>
      </c>
      <c r="AE5" s="63">
        <v>0.01</v>
      </c>
      <c r="AF5" s="17">
        <f>AE5*Z5</f>
        <v>162513480</v>
      </c>
      <c r="AG5" s="66">
        <f>S5+AF5</f>
        <v>122204691480</v>
      </c>
      <c r="AH5" s="46"/>
      <c r="AI5" s="91">
        <f t="shared" ref="AI5:AI36" si="0">Y5+AH5</f>
        <v>138293526000</v>
      </c>
      <c r="AJ5" s="91">
        <f t="shared" ref="AJ5:AJ36" si="1">AI5-S5</f>
        <v>16251348000</v>
      </c>
      <c r="AK5" s="92">
        <f t="shared" ref="AK5:AK36" si="2">AI5/S5-1</f>
        <v>0.13316173364261008</v>
      </c>
    </row>
    <row r="6" spans="1:37">
      <c r="A6" s="11"/>
      <c r="B6" s="67" t="s">
        <v>17</v>
      </c>
      <c r="C6" s="68">
        <v>168325844000</v>
      </c>
      <c r="D6" s="69">
        <v>173319834242</v>
      </c>
      <c r="E6" s="69">
        <v>173043908181</v>
      </c>
      <c r="F6" s="70">
        <f t="shared" ref="F6:F32" si="3">+E6/D6</f>
        <v>0.99840799489448662</v>
      </c>
      <c r="G6" s="69">
        <v>169117841503</v>
      </c>
      <c r="H6" s="71">
        <f t="shared" ref="H6:H69" si="4">+G6/D6</f>
        <v>0.97575584607856869</v>
      </c>
      <c r="I6" s="68">
        <v>182481648000</v>
      </c>
      <c r="J6" s="69">
        <v>193323948000</v>
      </c>
      <c r="K6" s="69">
        <v>193136078072</v>
      </c>
      <c r="L6" s="70">
        <f t="shared" ref="L6:L11" si="5">+K6/J6</f>
        <v>0.99902821181781365</v>
      </c>
      <c r="M6" s="69">
        <v>190413522220</v>
      </c>
      <c r="N6" s="71">
        <f t="shared" ref="N6:N69" si="6">+M6/J6</f>
        <v>0.98494534272598244</v>
      </c>
      <c r="O6" s="72">
        <v>220045841000</v>
      </c>
      <c r="P6" s="72">
        <v>239240841000</v>
      </c>
      <c r="Q6" s="72">
        <v>238765917957</v>
      </c>
      <c r="R6" s="70">
        <v>0.99801487471363637</v>
      </c>
      <c r="S6" s="72">
        <v>261483048000</v>
      </c>
      <c r="T6" s="72">
        <v>261483048000</v>
      </c>
      <c r="U6" s="72">
        <v>198187765443</v>
      </c>
      <c r="V6" s="70">
        <v>0.75793733841973576</v>
      </c>
      <c r="W6" s="72">
        <v>179080041903</v>
      </c>
      <c r="X6" s="71">
        <v>0.68486291280725775</v>
      </c>
      <c r="Y6" s="73">
        <v>303980589000</v>
      </c>
      <c r="Z6" s="73">
        <f t="shared" ref="Z6:Z69" si="7">Y6-S6</f>
        <v>42497541000</v>
      </c>
      <c r="AA6" s="74">
        <f t="shared" ref="AA6:AA69" si="8">Y6/S6-1</f>
        <v>0.16252503298034071</v>
      </c>
      <c r="AB6" s="77">
        <v>0</v>
      </c>
      <c r="AC6" s="73">
        <f t="shared" ref="AC6:AC69" si="9">AB6*Y6</f>
        <v>0</v>
      </c>
      <c r="AD6" s="73">
        <f t="shared" ref="AD6:AD69" si="10">Y6-AC6</f>
        <v>303980589000</v>
      </c>
      <c r="AE6" s="78">
        <v>0.03</v>
      </c>
      <c r="AF6" s="73">
        <f t="shared" ref="AF6:AF69" si="11">AE6*Z6</f>
        <v>1274926230</v>
      </c>
      <c r="AG6" s="76">
        <f t="shared" ref="AG6:AG69" si="12">S6+AF6</f>
        <v>262757974230</v>
      </c>
      <c r="AH6" s="93">
        <v>11000000000</v>
      </c>
      <c r="AI6" s="91">
        <f t="shared" si="0"/>
        <v>314980589000</v>
      </c>
      <c r="AJ6" s="91">
        <f t="shared" si="1"/>
        <v>53497541000</v>
      </c>
      <c r="AK6" s="92">
        <f t="shared" si="2"/>
        <v>0.20459276962382655</v>
      </c>
    </row>
    <row r="7" spans="1:37">
      <c r="A7" s="11"/>
      <c r="B7" s="11" t="s">
        <v>61</v>
      </c>
      <c r="C7" s="12">
        <v>204632525000</v>
      </c>
      <c r="D7" s="13">
        <v>213558525000</v>
      </c>
      <c r="E7" s="13">
        <v>205876207789</v>
      </c>
      <c r="F7" s="14">
        <f t="shared" si="3"/>
        <v>0.96402711054967249</v>
      </c>
      <c r="G7" s="13">
        <v>189388431022</v>
      </c>
      <c r="H7" s="15">
        <f t="shared" si="4"/>
        <v>0.88682215342140991</v>
      </c>
      <c r="I7" s="12">
        <v>198409869000</v>
      </c>
      <c r="J7" s="13">
        <v>211195153334</v>
      </c>
      <c r="K7" s="13">
        <v>210937963520</v>
      </c>
      <c r="L7" s="14">
        <f t="shared" si="5"/>
        <v>0.99878221725290606</v>
      </c>
      <c r="M7" s="13">
        <v>199079783899</v>
      </c>
      <c r="N7" s="15">
        <f t="shared" si="6"/>
        <v>0.94263424494481729</v>
      </c>
      <c r="O7" s="16">
        <v>237844885000</v>
      </c>
      <c r="P7" s="16">
        <v>218751271488</v>
      </c>
      <c r="Q7" s="16">
        <v>215315103269</v>
      </c>
      <c r="R7" s="14">
        <v>0.98429189373105652</v>
      </c>
      <c r="S7" s="16">
        <v>266471452000</v>
      </c>
      <c r="T7" s="16">
        <v>273471452000</v>
      </c>
      <c r="U7" s="16">
        <v>219037095543</v>
      </c>
      <c r="V7" s="14">
        <v>0.80095049754224434</v>
      </c>
      <c r="W7" s="16">
        <v>157800292904</v>
      </c>
      <c r="X7" s="15">
        <v>0.57702656620991655</v>
      </c>
      <c r="Y7" s="17">
        <v>272560655000</v>
      </c>
      <c r="Z7" s="17">
        <f t="shared" si="7"/>
        <v>6089203000</v>
      </c>
      <c r="AA7" s="48">
        <f t="shared" si="8"/>
        <v>2.2851239614215757E-2</v>
      </c>
      <c r="AB7" s="47">
        <v>-0.1207423080029882</v>
      </c>
      <c r="AC7" s="17">
        <f>AB7*Y7*(-1)</f>
        <v>32909602555.506207</v>
      </c>
      <c r="AD7" s="17">
        <f t="shared" si="10"/>
        <v>239651052444.4938</v>
      </c>
      <c r="AE7" s="55">
        <v>0.01</v>
      </c>
      <c r="AF7" s="17">
        <f t="shared" si="11"/>
        <v>60892030</v>
      </c>
      <c r="AG7" s="66">
        <f t="shared" si="12"/>
        <v>266532344030</v>
      </c>
      <c r="AH7" s="46"/>
      <c r="AI7" s="91">
        <f t="shared" si="0"/>
        <v>272560655000</v>
      </c>
      <c r="AJ7" s="91">
        <f t="shared" si="1"/>
        <v>6089203000</v>
      </c>
      <c r="AK7" s="92">
        <f t="shared" si="2"/>
        <v>2.2851239614215757E-2</v>
      </c>
    </row>
    <row r="8" spans="1:37">
      <c r="A8" s="11"/>
      <c r="B8" s="11" t="s">
        <v>19</v>
      </c>
      <c r="C8" s="12">
        <v>23949978000</v>
      </c>
      <c r="D8" s="13">
        <v>23949978000</v>
      </c>
      <c r="E8" s="13">
        <v>22959086192</v>
      </c>
      <c r="F8" s="14">
        <f t="shared" si="3"/>
        <v>0.95862660884281392</v>
      </c>
      <c r="G8" s="13">
        <v>22023274667</v>
      </c>
      <c r="H8" s="15">
        <f t="shared" si="4"/>
        <v>0.91955302284620055</v>
      </c>
      <c r="I8" s="12">
        <v>25310434000</v>
      </c>
      <c r="J8" s="13">
        <v>27199396000</v>
      </c>
      <c r="K8" s="13">
        <v>26445414511</v>
      </c>
      <c r="L8" s="14">
        <f t="shared" si="5"/>
        <v>0.9722794767574986</v>
      </c>
      <c r="M8" s="13">
        <v>25451933469</v>
      </c>
      <c r="N8" s="15">
        <f t="shared" si="6"/>
        <v>0.93575362735996048</v>
      </c>
      <c r="O8" s="16">
        <v>32953220000</v>
      </c>
      <c r="P8" s="16">
        <v>32953220000</v>
      </c>
      <c r="Q8" s="16">
        <v>31852081093</v>
      </c>
      <c r="R8" s="14">
        <v>0.96658478573565798</v>
      </c>
      <c r="S8" s="16">
        <v>35423895000</v>
      </c>
      <c r="T8" s="16">
        <v>35423895000</v>
      </c>
      <c r="U8" s="16">
        <v>26867369843</v>
      </c>
      <c r="V8" s="14">
        <v>0.75845329382892535</v>
      </c>
      <c r="W8" s="16">
        <v>21710352000</v>
      </c>
      <c r="X8" s="15">
        <v>0.61287309032504755</v>
      </c>
      <c r="Y8" s="17">
        <v>36868943000</v>
      </c>
      <c r="Z8" s="17">
        <f t="shared" si="7"/>
        <v>1445048000</v>
      </c>
      <c r="AA8" s="48">
        <f t="shared" si="8"/>
        <v>4.0793029676719605E-2</v>
      </c>
      <c r="AB8" s="44">
        <v>0</v>
      </c>
      <c r="AC8" s="17">
        <f t="shared" si="9"/>
        <v>0</v>
      </c>
      <c r="AD8" s="17">
        <f t="shared" si="10"/>
        <v>36868943000</v>
      </c>
      <c r="AE8" s="63">
        <v>0.01</v>
      </c>
      <c r="AF8" s="17">
        <f t="shared" si="11"/>
        <v>14450480</v>
      </c>
      <c r="AG8" s="66">
        <f t="shared" si="12"/>
        <v>35438345480</v>
      </c>
      <c r="AH8" s="46"/>
      <c r="AI8" s="91">
        <f t="shared" si="0"/>
        <v>36868943000</v>
      </c>
      <c r="AJ8" s="91">
        <f t="shared" si="1"/>
        <v>1445048000</v>
      </c>
      <c r="AK8" s="92">
        <f t="shared" si="2"/>
        <v>4.0793029676719605E-2</v>
      </c>
    </row>
    <row r="9" spans="1:37">
      <c r="A9" s="11"/>
      <c r="B9" s="11" t="s">
        <v>60</v>
      </c>
      <c r="C9" s="12">
        <v>228250369000</v>
      </c>
      <c r="D9" s="13">
        <v>231470369000</v>
      </c>
      <c r="E9" s="13">
        <v>226323075339</v>
      </c>
      <c r="F9" s="14">
        <f t="shared" si="3"/>
        <v>0.97776262385877999</v>
      </c>
      <c r="G9" s="13">
        <v>212633657080</v>
      </c>
      <c r="H9" s="15">
        <f t="shared" si="4"/>
        <v>0.91862149785573632</v>
      </c>
      <c r="I9" s="12">
        <v>223340260000</v>
      </c>
      <c r="J9" s="13">
        <v>226340260000</v>
      </c>
      <c r="K9" s="13">
        <v>225943637315</v>
      </c>
      <c r="L9" s="14">
        <f t="shared" si="5"/>
        <v>0.99824767063093411</v>
      </c>
      <c r="M9" s="13">
        <v>219257349665</v>
      </c>
      <c r="N9" s="15">
        <f t="shared" si="6"/>
        <v>0.96870680304511447</v>
      </c>
      <c r="O9" s="16">
        <v>261899952000</v>
      </c>
      <c r="P9" s="16">
        <v>254986836267</v>
      </c>
      <c r="Q9" s="16">
        <v>240672017647</v>
      </c>
      <c r="R9" s="14">
        <v>0.94386055833482019</v>
      </c>
      <c r="S9" s="16">
        <v>273092097000</v>
      </c>
      <c r="T9" s="16">
        <v>273092097000</v>
      </c>
      <c r="U9" s="16">
        <v>211068538476</v>
      </c>
      <c r="V9" s="14">
        <v>0.77288409585869489</v>
      </c>
      <c r="W9" s="16">
        <v>177964879249</v>
      </c>
      <c r="X9" s="15">
        <v>0.65166616392051802</v>
      </c>
      <c r="Y9" s="17">
        <v>300394871000</v>
      </c>
      <c r="Z9" s="17">
        <f t="shared" si="7"/>
        <v>27302774000</v>
      </c>
      <c r="AA9" s="48">
        <f t="shared" si="8"/>
        <v>9.9976433957369437E-2</v>
      </c>
      <c r="AB9" s="47">
        <v>-0.11450791313614569</v>
      </c>
      <c r="AC9" s="17">
        <f>AB9*Y9*(-1)</f>
        <v>34397589795.011688</v>
      </c>
      <c r="AD9" s="17">
        <f t="shared" si="10"/>
        <v>265997281204.98831</v>
      </c>
      <c r="AE9" s="55">
        <v>0.01</v>
      </c>
      <c r="AF9" s="17">
        <f t="shared" si="11"/>
        <v>273027740</v>
      </c>
      <c r="AG9" s="66">
        <f t="shared" si="12"/>
        <v>273365124740</v>
      </c>
      <c r="AH9" s="46"/>
      <c r="AI9" s="91">
        <f t="shared" si="0"/>
        <v>300394871000</v>
      </c>
      <c r="AJ9" s="91">
        <f t="shared" si="1"/>
        <v>27302774000</v>
      </c>
      <c r="AK9" s="92">
        <f t="shared" si="2"/>
        <v>9.9976433957369437E-2</v>
      </c>
    </row>
    <row r="10" spans="1:37">
      <c r="A10" s="11"/>
      <c r="B10" s="11" t="s">
        <v>20</v>
      </c>
      <c r="C10" s="12">
        <v>9214125753000</v>
      </c>
      <c r="D10" s="13">
        <v>9236412650709</v>
      </c>
      <c r="E10" s="13">
        <v>8717795201089</v>
      </c>
      <c r="F10" s="14">
        <f t="shared" si="3"/>
        <v>0.94385077093971215</v>
      </c>
      <c r="G10" s="13">
        <v>8639583253177</v>
      </c>
      <c r="H10" s="15">
        <f t="shared" si="4"/>
        <v>0.93538298686923793</v>
      </c>
      <c r="I10" s="12">
        <v>6943621999000</v>
      </c>
      <c r="J10" s="13">
        <v>6184554642848</v>
      </c>
      <c r="K10" s="13">
        <v>6018822692175</v>
      </c>
      <c r="L10" s="14">
        <f t="shared" si="5"/>
        <v>0.97320228209727966</v>
      </c>
      <c r="M10" s="13">
        <v>5987689513517</v>
      </c>
      <c r="N10" s="15">
        <f t="shared" si="6"/>
        <v>0.96816826098243625</v>
      </c>
      <c r="O10" s="16">
        <v>7790703981000</v>
      </c>
      <c r="P10" s="16">
        <v>7351150749300</v>
      </c>
      <c r="Q10" s="16">
        <v>6658321815903</v>
      </c>
      <c r="R10" s="14">
        <v>0.90575231592645911</v>
      </c>
      <c r="S10" s="16">
        <v>8651399204000</v>
      </c>
      <c r="T10" s="16">
        <v>8638084579535</v>
      </c>
      <c r="U10" s="16">
        <v>5332176960046</v>
      </c>
      <c r="V10" s="14">
        <v>0.6172869588101485</v>
      </c>
      <c r="W10" s="16">
        <v>4856733830546</v>
      </c>
      <c r="X10" s="15">
        <v>0.56224661680812626</v>
      </c>
      <c r="Y10" s="17">
        <v>9169351231000</v>
      </c>
      <c r="Z10" s="17">
        <f t="shared" si="7"/>
        <v>517952027000</v>
      </c>
      <c r="AA10" s="48">
        <f t="shared" si="8"/>
        <v>5.9869162754681682E-2</v>
      </c>
      <c r="AB10" s="44">
        <v>0</v>
      </c>
      <c r="AC10" s="17">
        <f t="shared" si="9"/>
        <v>0</v>
      </c>
      <c r="AD10" s="17">
        <f t="shared" si="10"/>
        <v>9169351231000</v>
      </c>
      <c r="AE10" s="63">
        <v>0.01</v>
      </c>
      <c r="AF10" s="17">
        <f t="shared" si="11"/>
        <v>5179520270</v>
      </c>
      <c r="AG10" s="66">
        <f t="shared" si="12"/>
        <v>8656578724270</v>
      </c>
      <c r="AH10" s="46"/>
      <c r="AI10" s="91">
        <f t="shared" si="0"/>
        <v>9169351231000</v>
      </c>
      <c r="AJ10" s="91">
        <f t="shared" si="1"/>
        <v>517952027000</v>
      </c>
      <c r="AK10" s="92">
        <f t="shared" si="2"/>
        <v>5.9869162754681682E-2</v>
      </c>
    </row>
    <row r="11" spans="1:37" hidden="1">
      <c r="A11" s="18"/>
      <c r="B11" s="18" t="s">
        <v>16</v>
      </c>
      <c r="C11" s="19">
        <v>462709529000</v>
      </c>
      <c r="D11" s="20">
        <v>444844331709</v>
      </c>
      <c r="E11" s="20">
        <v>385323138862</v>
      </c>
      <c r="F11" s="21">
        <f t="shared" si="3"/>
        <v>0.86619770422086328</v>
      </c>
      <c r="G11" s="20">
        <v>347652348786</v>
      </c>
      <c r="H11" s="22">
        <f t="shared" si="4"/>
        <v>0.7815146198455345</v>
      </c>
      <c r="I11" s="19">
        <v>502013573000</v>
      </c>
      <c r="J11" s="20">
        <v>416478271768</v>
      </c>
      <c r="K11" s="20">
        <v>412603248296</v>
      </c>
      <c r="L11" s="21">
        <f t="shared" si="5"/>
        <v>0.99069573676544986</v>
      </c>
      <c r="M11" s="20">
        <v>393020113584</v>
      </c>
      <c r="N11" s="22">
        <f t="shared" si="6"/>
        <v>0.94367495311479921</v>
      </c>
      <c r="O11" s="23">
        <v>671645563000</v>
      </c>
      <c r="P11" s="23">
        <v>605936862292</v>
      </c>
      <c r="Q11" s="23">
        <v>539861111630</v>
      </c>
      <c r="R11" s="21">
        <v>0.8909527464428163</v>
      </c>
      <c r="S11" s="23">
        <v>838381365000</v>
      </c>
      <c r="T11" s="23">
        <v>828708492363</v>
      </c>
      <c r="U11" s="23">
        <v>449399767016</v>
      </c>
      <c r="V11" s="21">
        <v>0.54228932267192087</v>
      </c>
      <c r="W11" s="23">
        <v>394082225349</v>
      </c>
      <c r="X11" s="22">
        <v>0.47553781453995259</v>
      </c>
      <c r="Y11" s="24">
        <v>859841723000</v>
      </c>
      <c r="Z11" s="24">
        <f t="shared" si="7"/>
        <v>21460358000</v>
      </c>
      <c r="AA11" s="49">
        <f t="shared" si="8"/>
        <v>2.559736999879525E-2</v>
      </c>
      <c r="AB11" s="44"/>
      <c r="AC11" s="17">
        <f t="shared" si="9"/>
        <v>0</v>
      </c>
      <c r="AD11" s="17">
        <f t="shared" si="10"/>
        <v>859841723000</v>
      </c>
      <c r="AE11" s="63">
        <v>0.01</v>
      </c>
      <c r="AF11" s="24">
        <f t="shared" si="11"/>
        <v>214603580</v>
      </c>
      <c r="AG11" s="66">
        <f t="shared" si="12"/>
        <v>838595968580</v>
      </c>
      <c r="AH11" s="46"/>
      <c r="AI11" s="91">
        <f t="shared" si="0"/>
        <v>859841723000</v>
      </c>
      <c r="AJ11" s="91">
        <f t="shared" si="1"/>
        <v>21460358000</v>
      </c>
      <c r="AK11" s="92">
        <f t="shared" si="2"/>
        <v>2.559736999879525E-2</v>
      </c>
    </row>
    <row r="12" spans="1:37" hidden="1">
      <c r="A12" s="18"/>
      <c r="B12" s="18" t="s">
        <v>21</v>
      </c>
      <c r="C12" s="19">
        <v>582461819000</v>
      </c>
      <c r="D12" s="20">
        <v>572461819000</v>
      </c>
      <c r="E12" s="20">
        <v>570497911266</v>
      </c>
      <c r="F12" s="21">
        <f>+E12/D12</f>
        <v>0.99656936468281743</v>
      </c>
      <c r="G12" s="20">
        <v>568921886739</v>
      </c>
      <c r="H12" s="22">
        <f t="shared" si="4"/>
        <v>0.9938162998063631</v>
      </c>
      <c r="I12" s="19">
        <v>1361817349000</v>
      </c>
      <c r="J12" s="20">
        <v>1348817349000</v>
      </c>
      <c r="K12" s="20">
        <v>1251761545470</v>
      </c>
      <c r="L12" s="21">
        <f>+K12/J12</f>
        <v>0.92804377582928022</v>
      </c>
      <c r="M12" s="20">
        <v>1251102368584</v>
      </c>
      <c r="N12" s="22">
        <f t="shared" si="6"/>
        <v>0.92755506852840752</v>
      </c>
      <c r="O12" s="23">
        <v>1913449624000</v>
      </c>
      <c r="P12" s="23">
        <v>1863449624000</v>
      </c>
      <c r="Q12" s="23">
        <v>1677414756809</v>
      </c>
      <c r="R12" s="21">
        <v>0.90016640922566737</v>
      </c>
      <c r="S12" s="23">
        <v>1833195412000</v>
      </c>
      <c r="T12" s="23">
        <v>1833195412000</v>
      </c>
      <c r="U12" s="23">
        <v>1332823995482</v>
      </c>
      <c r="V12" s="21">
        <v>0.72704960243594585</v>
      </c>
      <c r="W12" s="23">
        <v>1328602463304</v>
      </c>
      <c r="X12" s="22">
        <v>0.7247467752794049</v>
      </c>
      <c r="Y12" s="24">
        <v>2385687288000</v>
      </c>
      <c r="Z12" s="24">
        <f t="shared" si="7"/>
        <v>552491876000</v>
      </c>
      <c r="AA12" s="49">
        <f t="shared" si="8"/>
        <v>0.30138187799479388</v>
      </c>
      <c r="AB12" s="44"/>
      <c r="AC12" s="17">
        <f t="shared" si="9"/>
        <v>0</v>
      </c>
      <c r="AD12" s="17">
        <f t="shared" si="10"/>
        <v>2385687288000</v>
      </c>
      <c r="AE12" s="63">
        <v>0.01</v>
      </c>
      <c r="AF12" s="24">
        <f t="shared" si="11"/>
        <v>5524918760</v>
      </c>
      <c r="AG12" s="66">
        <f t="shared" si="12"/>
        <v>1838720330760</v>
      </c>
      <c r="AH12" s="46"/>
      <c r="AI12" s="91">
        <f t="shared" si="0"/>
        <v>2385687288000</v>
      </c>
      <c r="AJ12" s="91">
        <f t="shared" si="1"/>
        <v>552491876000</v>
      </c>
      <c r="AK12" s="92">
        <f t="shared" si="2"/>
        <v>0.30138187799479388</v>
      </c>
    </row>
    <row r="13" spans="1:37" hidden="1">
      <c r="A13" s="18"/>
      <c r="B13" s="18" t="s">
        <v>18</v>
      </c>
      <c r="C13" s="19">
        <v>61160705000</v>
      </c>
      <c r="D13" s="20">
        <v>64687721000</v>
      </c>
      <c r="E13" s="20">
        <v>64101868698</v>
      </c>
      <c r="F13" s="21">
        <f t="shared" si="3"/>
        <v>0.99094337699731294</v>
      </c>
      <c r="G13" s="20">
        <v>35518953599</v>
      </c>
      <c r="H13" s="22">
        <f t="shared" si="4"/>
        <v>0.54908339712570797</v>
      </c>
      <c r="I13" s="19">
        <v>45770148000</v>
      </c>
      <c r="J13" s="20">
        <v>45770148000</v>
      </c>
      <c r="K13" s="20">
        <v>43636584725</v>
      </c>
      <c r="L13" s="21">
        <f t="shared" ref="L13:L21" si="13">+K13/J13</f>
        <v>0.95338526598166129</v>
      </c>
      <c r="M13" s="20">
        <v>32745717665</v>
      </c>
      <c r="N13" s="22">
        <f t="shared" si="6"/>
        <v>0.71543831724118523</v>
      </c>
      <c r="O13" s="23">
        <v>41730000000</v>
      </c>
      <c r="P13" s="23">
        <v>41123267000</v>
      </c>
      <c r="Q13" s="23">
        <v>31052950592</v>
      </c>
      <c r="R13" s="21">
        <v>0.75511876505336994</v>
      </c>
      <c r="S13" s="23">
        <v>55625752000</v>
      </c>
      <c r="T13" s="23">
        <v>55625752000</v>
      </c>
      <c r="U13" s="23">
        <v>41022607084</v>
      </c>
      <c r="V13" s="21">
        <v>0.73747510117256487</v>
      </c>
      <c r="W13" s="23">
        <v>28477840196</v>
      </c>
      <c r="X13" s="22">
        <v>0.51195425090163271</v>
      </c>
      <c r="Y13" s="24">
        <v>50577607000</v>
      </c>
      <c r="Z13" s="24">
        <f t="shared" si="7"/>
        <v>-5048145000</v>
      </c>
      <c r="AA13" s="49">
        <f t="shared" si="8"/>
        <v>-9.0751941654649504E-2</v>
      </c>
      <c r="AB13" s="44"/>
      <c r="AC13" s="17">
        <f t="shared" si="9"/>
        <v>0</v>
      </c>
      <c r="AD13" s="17">
        <f t="shared" si="10"/>
        <v>50577607000</v>
      </c>
      <c r="AE13" s="63">
        <v>0.01</v>
      </c>
      <c r="AF13" s="24">
        <f t="shared" si="11"/>
        <v>-50481450</v>
      </c>
      <c r="AG13" s="66">
        <f t="shared" si="12"/>
        <v>55575270550</v>
      </c>
      <c r="AH13" s="46"/>
      <c r="AI13" s="91">
        <f t="shared" si="0"/>
        <v>50577607000</v>
      </c>
      <c r="AJ13" s="91">
        <f t="shared" si="1"/>
        <v>-5048145000</v>
      </c>
      <c r="AK13" s="92">
        <f t="shared" si="2"/>
        <v>-9.0751941654649504E-2</v>
      </c>
    </row>
    <row r="14" spans="1:37" hidden="1">
      <c r="A14" s="18"/>
      <c r="B14" s="18" t="s">
        <v>22</v>
      </c>
      <c r="C14" s="19">
        <v>8107793700000</v>
      </c>
      <c r="D14" s="20">
        <v>8154418779000</v>
      </c>
      <c r="E14" s="20">
        <v>7697872282263</v>
      </c>
      <c r="F14" s="21">
        <f t="shared" si="3"/>
        <v>0.94401238039028113</v>
      </c>
      <c r="G14" s="20">
        <v>7687490064053</v>
      </c>
      <c r="H14" s="22">
        <f t="shared" si="4"/>
        <v>0.94273917889163639</v>
      </c>
      <c r="I14" s="19">
        <v>5034020929000</v>
      </c>
      <c r="J14" s="20">
        <v>4373488874080</v>
      </c>
      <c r="K14" s="20">
        <v>4310821313684</v>
      </c>
      <c r="L14" s="21">
        <f t="shared" si="13"/>
        <v>0.98567103696835567</v>
      </c>
      <c r="M14" s="20">
        <v>4310821313684</v>
      </c>
      <c r="N14" s="22">
        <f t="shared" si="6"/>
        <v>0.98567103696835567</v>
      </c>
      <c r="O14" s="23">
        <v>5163878794000</v>
      </c>
      <c r="P14" s="23">
        <v>4840640996008</v>
      </c>
      <c r="Q14" s="23">
        <v>4409992996872</v>
      </c>
      <c r="R14" s="21">
        <v>0.91103492295934596</v>
      </c>
      <c r="S14" s="23">
        <v>5924196675000</v>
      </c>
      <c r="T14" s="23">
        <v>5920554923172</v>
      </c>
      <c r="U14" s="23">
        <v>3508930590464</v>
      </c>
      <c r="V14" s="21">
        <v>0.59266920685604474</v>
      </c>
      <c r="W14" s="23">
        <v>3105571301697</v>
      </c>
      <c r="X14" s="22">
        <v>0.52454057803641774</v>
      </c>
      <c r="Y14" s="24">
        <v>5873244613000</v>
      </c>
      <c r="Z14" s="24">
        <f t="shared" si="7"/>
        <v>-50952062000</v>
      </c>
      <c r="AA14" s="49">
        <f t="shared" si="8"/>
        <v>-8.6006702334878726E-3</v>
      </c>
      <c r="AB14" s="44"/>
      <c r="AC14" s="17">
        <f t="shared" si="9"/>
        <v>0</v>
      </c>
      <c r="AD14" s="17">
        <f t="shared" si="10"/>
        <v>5873244613000</v>
      </c>
      <c r="AE14" s="63">
        <v>0.01</v>
      </c>
      <c r="AF14" s="24">
        <f t="shared" si="11"/>
        <v>-509520620</v>
      </c>
      <c r="AG14" s="66">
        <f t="shared" si="12"/>
        <v>5923687154380</v>
      </c>
      <c r="AH14" s="46"/>
      <c r="AI14" s="91">
        <f t="shared" si="0"/>
        <v>5873244613000</v>
      </c>
      <c r="AJ14" s="91">
        <f t="shared" si="1"/>
        <v>-50952062000</v>
      </c>
      <c r="AK14" s="92">
        <f t="shared" si="2"/>
        <v>-8.6006702334878726E-3</v>
      </c>
    </row>
    <row r="15" spans="1:37">
      <c r="A15" s="11"/>
      <c r="B15" s="11" t="s">
        <v>23</v>
      </c>
      <c r="C15" s="12">
        <v>4934742698000</v>
      </c>
      <c r="D15" s="13">
        <v>5217994701823</v>
      </c>
      <c r="E15" s="13">
        <v>5213136683705</v>
      </c>
      <c r="F15" s="14">
        <f t="shared" si="3"/>
        <v>0.99906898753340956</v>
      </c>
      <c r="G15" s="13">
        <v>4617962857436</v>
      </c>
      <c r="H15" s="15">
        <f t="shared" si="4"/>
        <v>0.88500719554633356</v>
      </c>
      <c r="I15" s="12">
        <v>5778987343000</v>
      </c>
      <c r="J15" s="13">
        <v>5831183630275</v>
      </c>
      <c r="K15" s="13">
        <v>5829626530789</v>
      </c>
      <c r="L15" s="14">
        <f t="shared" si="13"/>
        <v>0.99973297025360075</v>
      </c>
      <c r="M15" s="13">
        <v>5201031612453</v>
      </c>
      <c r="N15" s="15">
        <f t="shared" si="6"/>
        <v>0.89193411530545785</v>
      </c>
      <c r="O15" s="16">
        <v>6102848050000</v>
      </c>
      <c r="P15" s="16">
        <v>6695839529267</v>
      </c>
      <c r="Q15" s="16">
        <v>6672196374321</v>
      </c>
      <c r="R15" s="14">
        <v>0.99646897825990932</v>
      </c>
      <c r="S15" s="16">
        <v>7096807757000</v>
      </c>
      <c r="T15" s="16">
        <v>7100013079000</v>
      </c>
      <c r="U15" s="16">
        <v>5610115816936</v>
      </c>
      <c r="V15" s="14">
        <v>0.79015570175909533</v>
      </c>
      <c r="W15" s="16">
        <v>4988097913809</v>
      </c>
      <c r="X15" s="15">
        <v>0.70254770777289155</v>
      </c>
      <c r="Y15" s="17">
        <v>7749787852000</v>
      </c>
      <c r="Z15" s="17">
        <f t="shared" si="7"/>
        <v>652980095000</v>
      </c>
      <c r="AA15" s="48">
        <f t="shared" si="8"/>
        <v>9.2010396414631268E-2</v>
      </c>
      <c r="AB15" s="44">
        <v>0</v>
      </c>
      <c r="AC15" s="17">
        <f t="shared" si="9"/>
        <v>0</v>
      </c>
      <c r="AD15" s="17">
        <f t="shared" si="10"/>
        <v>7749787852000</v>
      </c>
      <c r="AE15" s="63">
        <v>0.01</v>
      </c>
      <c r="AF15" s="17">
        <f t="shared" si="11"/>
        <v>6529800950</v>
      </c>
      <c r="AG15" s="66">
        <f t="shared" si="12"/>
        <v>7103337557950</v>
      </c>
      <c r="AH15" s="46"/>
      <c r="AI15" s="91">
        <f t="shared" si="0"/>
        <v>7749787852000</v>
      </c>
      <c r="AJ15" s="91">
        <f t="shared" si="1"/>
        <v>652980095000</v>
      </c>
      <c r="AK15" s="92">
        <f t="shared" si="2"/>
        <v>9.2010396414631268E-2</v>
      </c>
    </row>
    <row r="16" spans="1:37">
      <c r="A16" s="11"/>
      <c r="B16" s="97" t="s">
        <v>52</v>
      </c>
      <c r="C16" s="98">
        <v>509102557000</v>
      </c>
      <c r="D16" s="99">
        <v>462726676374</v>
      </c>
      <c r="E16" s="99">
        <v>459156215450</v>
      </c>
      <c r="F16" s="100">
        <f t="shared" si="3"/>
        <v>0.99228386625128528</v>
      </c>
      <c r="G16" s="99">
        <v>342784125328</v>
      </c>
      <c r="H16" s="101">
        <f t="shared" si="4"/>
        <v>0.74079179530800132</v>
      </c>
      <c r="I16" s="98">
        <v>3584393690000</v>
      </c>
      <c r="J16" s="99">
        <v>3577769973716</v>
      </c>
      <c r="K16" s="99">
        <v>3567528613311</v>
      </c>
      <c r="L16" s="100">
        <f t="shared" si="13"/>
        <v>0.99713750171748383</v>
      </c>
      <c r="M16" s="99">
        <v>3436777792432</v>
      </c>
      <c r="N16" s="101">
        <f t="shared" si="6"/>
        <v>0.96059216150848281</v>
      </c>
      <c r="O16" s="102">
        <v>3747593325000</v>
      </c>
      <c r="P16" s="102">
        <v>3547985456446</v>
      </c>
      <c r="Q16" s="102">
        <v>3537980141948</v>
      </c>
      <c r="R16" s="100">
        <v>0.99718000126527517</v>
      </c>
      <c r="S16" s="102">
        <v>3867788750000</v>
      </c>
      <c r="T16" s="102">
        <v>3867788750000</v>
      </c>
      <c r="U16" s="102">
        <v>3441051405894</v>
      </c>
      <c r="V16" s="100">
        <v>0.88966891118187363</v>
      </c>
      <c r="W16" s="102">
        <v>2806091018968</v>
      </c>
      <c r="X16" s="101">
        <v>0.72550265806735181</v>
      </c>
      <c r="Y16" s="103">
        <v>4115609513000</v>
      </c>
      <c r="Z16" s="103">
        <f t="shared" si="7"/>
        <v>247820763000</v>
      </c>
      <c r="AA16" s="104">
        <f t="shared" si="8"/>
        <v>6.4072983044898724E-2</v>
      </c>
      <c r="AB16" s="105">
        <v>-0.13397641223845019</v>
      </c>
      <c r="AC16" s="103">
        <f>AB16*Y16*(-1)</f>
        <v>551394596726.17529</v>
      </c>
      <c r="AD16" s="103">
        <f t="shared" si="10"/>
        <v>3564214916273.8247</v>
      </c>
      <c r="AE16" s="105">
        <v>0.01</v>
      </c>
      <c r="AF16" s="103">
        <f t="shared" si="11"/>
        <v>2478207630</v>
      </c>
      <c r="AG16" s="106">
        <f t="shared" si="12"/>
        <v>3870266957630</v>
      </c>
      <c r="AH16" s="95">
        <v>0</v>
      </c>
      <c r="AI16" s="91">
        <f t="shared" si="0"/>
        <v>4115609513000</v>
      </c>
      <c r="AJ16" s="91">
        <f t="shared" si="1"/>
        <v>247820763000</v>
      </c>
      <c r="AK16" s="92">
        <f t="shared" si="2"/>
        <v>6.4072983044898724E-2</v>
      </c>
    </row>
    <row r="17" spans="1:37">
      <c r="A17" s="11"/>
      <c r="B17" s="11" t="s">
        <v>24</v>
      </c>
      <c r="C17" s="12">
        <v>75904775000</v>
      </c>
      <c r="D17" s="13">
        <v>75904775000</v>
      </c>
      <c r="E17" s="13">
        <v>74431192998</v>
      </c>
      <c r="F17" s="14">
        <f t="shared" si="3"/>
        <v>0.9805864387056018</v>
      </c>
      <c r="G17" s="13">
        <v>74174955475</v>
      </c>
      <c r="H17" s="15">
        <f t="shared" si="4"/>
        <v>0.97721066263617806</v>
      </c>
      <c r="I17" s="12">
        <v>83727683000</v>
      </c>
      <c r="J17" s="13">
        <v>84164835000</v>
      </c>
      <c r="K17" s="13">
        <v>83828936759</v>
      </c>
      <c r="L17" s="14">
        <f t="shared" si="13"/>
        <v>0.99600904295719228</v>
      </c>
      <c r="M17" s="13">
        <v>83389430096</v>
      </c>
      <c r="N17" s="15">
        <f t="shared" si="6"/>
        <v>0.99078706797203364</v>
      </c>
      <c r="O17" s="16">
        <v>101289291000</v>
      </c>
      <c r="P17" s="16">
        <v>99247737233</v>
      </c>
      <c r="Q17" s="16">
        <v>93883279673</v>
      </c>
      <c r="R17" s="14">
        <v>0.94594881747876958</v>
      </c>
      <c r="S17" s="16">
        <v>105438400000</v>
      </c>
      <c r="T17" s="16">
        <v>105438400000</v>
      </c>
      <c r="U17" s="16">
        <v>69310431134</v>
      </c>
      <c r="V17" s="14">
        <v>0.65735473161580604</v>
      </c>
      <c r="W17" s="16">
        <v>68408853835</v>
      </c>
      <c r="X17" s="15">
        <v>0.64880398256233018</v>
      </c>
      <c r="Y17" s="17">
        <v>108620111000</v>
      </c>
      <c r="Z17" s="17">
        <f t="shared" si="7"/>
        <v>3181711000</v>
      </c>
      <c r="AA17" s="48">
        <f t="shared" si="8"/>
        <v>3.0176017466122307E-2</v>
      </c>
      <c r="AB17" s="44">
        <v>0</v>
      </c>
      <c r="AC17" s="17">
        <f t="shared" si="9"/>
        <v>0</v>
      </c>
      <c r="AD17" s="17">
        <f t="shared" si="10"/>
        <v>108620111000</v>
      </c>
      <c r="AE17" s="63">
        <v>0.01</v>
      </c>
      <c r="AF17" s="17">
        <f t="shared" si="11"/>
        <v>31817110</v>
      </c>
      <c r="AG17" s="66">
        <f t="shared" si="12"/>
        <v>105470217110</v>
      </c>
      <c r="AH17" s="46"/>
      <c r="AI17" s="91">
        <f t="shared" si="0"/>
        <v>108620111000</v>
      </c>
      <c r="AJ17" s="91">
        <f t="shared" si="1"/>
        <v>3181711000</v>
      </c>
      <c r="AK17" s="92">
        <f t="shared" si="2"/>
        <v>3.0176017466122307E-2</v>
      </c>
    </row>
    <row r="18" spans="1:37" hidden="1">
      <c r="A18" s="18"/>
      <c r="B18" s="18" t="s">
        <v>16</v>
      </c>
      <c r="C18" s="19">
        <v>75904775000</v>
      </c>
      <c r="D18" s="20">
        <v>75904775000</v>
      </c>
      <c r="E18" s="20">
        <v>74431192998</v>
      </c>
      <c r="F18" s="21">
        <f t="shared" si="3"/>
        <v>0.9805864387056018</v>
      </c>
      <c r="G18" s="20">
        <v>74174955475</v>
      </c>
      <c r="H18" s="22">
        <f t="shared" si="4"/>
        <v>0.97721066263617806</v>
      </c>
      <c r="I18" s="19">
        <v>83727683000</v>
      </c>
      <c r="J18" s="20">
        <v>84164835000</v>
      </c>
      <c r="K18" s="20">
        <v>83828936759</v>
      </c>
      <c r="L18" s="21">
        <f t="shared" si="13"/>
        <v>0.99600904295719228</v>
      </c>
      <c r="M18" s="20">
        <v>83389430096</v>
      </c>
      <c r="N18" s="22">
        <f t="shared" si="6"/>
        <v>0.99078706797203364</v>
      </c>
      <c r="O18" s="23">
        <v>101289291000</v>
      </c>
      <c r="P18" s="23">
        <v>99247737233</v>
      </c>
      <c r="Q18" s="23">
        <v>93883279673</v>
      </c>
      <c r="R18" s="21">
        <v>0.94594881747876958</v>
      </c>
      <c r="S18" s="23">
        <v>105438400000</v>
      </c>
      <c r="T18" s="23">
        <v>105438400000</v>
      </c>
      <c r="U18" s="23">
        <v>69310431134</v>
      </c>
      <c r="V18" s="21">
        <v>0.65735473161580604</v>
      </c>
      <c r="W18" s="23">
        <v>68408853835</v>
      </c>
      <c r="X18" s="22">
        <v>0.64880398256233018</v>
      </c>
      <c r="Y18" s="24">
        <v>108620111000</v>
      </c>
      <c r="Z18" s="24">
        <f t="shared" si="7"/>
        <v>3181711000</v>
      </c>
      <c r="AA18" s="49">
        <f t="shared" si="8"/>
        <v>3.0176017466122307E-2</v>
      </c>
      <c r="AB18" s="44"/>
      <c r="AC18" s="17">
        <f t="shared" si="9"/>
        <v>0</v>
      </c>
      <c r="AD18" s="17">
        <f t="shared" si="10"/>
        <v>108620111000</v>
      </c>
      <c r="AE18" s="63">
        <v>0.01</v>
      </c>
      <c r="AF18" s="24">
        <f t="shared" si="11"/>
        <v>31817110</v>
      </c>
      <c r="AG18" s="66">
        <f t="shared" si="12"/>
        <v>105470217110</v>
      </c>
      <c r="AH18" s="46"/>
      <c r="AI18" s="91">
        <f t="shared" si="0"/>
        <v>108620111000</v>
      </c>
      <c r="AJ18" s="91">
        <f t="shared" si="1"/>
        <v>3181711000</v>
      </c>
      <c r="AK18" s="92">
        <f t="shared" si="2"/>
        <v>3.0176017466122307E-2</v>
      </c>
    </row>
    <row r="19" spans="1:37">
      <c r="A19" s="11"/>
      <c r="B19" s="11" t="s">
        <v>62</v>
      </c>
      <c r="C19" s="12">
        <v>268424857000</v>
      </c>
      <c r="D19" s="13">
        <v>256924857000</v>
      </c>
      <c r="E19" s="13">
        <v>251049230462</v>
      </c>
      <c r="F19" s="14">
        <f t="shared" si="3"/>
        <v>0.9771309533588648</v>
      </c>
      <c r="G19" s="13">
        <v>174099919742</v>
      </c>
      <c r="H19" s="15">
        <f t="shared" si="4"/>
        <v>0.67762972323849535</v>
      </c>
      <c r="I19" s="12">
        <v>208674524000</v>
      </c>
      <c r="J19" s="13">
        <v>182915969331</v>
      </c>
      <c r="K19" s="13">
        <v>174881636419</v>
      </c>
      <c r="L19" s="14">
        <f t="shared" si="13"/>
        <v>0.95607637243820265</v>
      </c>
      <c r="M19" s="13">
        <v>149799543443</v>
      </c>
      <c r="N19" s="15">
        <f t="shared" si="6"/>
        <v>0.8189527901302408</v>
      </c>
      <c r="O19" s="16">
        <v>167728938000</v>
      </c>
      <c r="P19" s="16">
        <v>161843163031</v>
      </c>
      <c r="Q19" s="16">
        <v>155758979412</v>
      </c>
      <c r="R19" s="14">
        <v>0.96240691602255313</v>
      </c>
      <c r="S19" s="16">
        <v>223269582000</v>
      </c>
      <c r="T19" s="16">
        <v>229595346175</v>
      </c>
      <c r="U19" s="16">
        <v>188222580720</v>
      </c>
      <c r="V19" s="14">
        <v>0.81980137601105707</v>
      </c>
      <c r="W19" s="16">
        <v>109246162456</v>
      </c>
      <c r="X19" s="15">
        <v>0.4758204566251592</v>
      </c>
      <c r="Y19" s="17">
        <v>216873836000</v>
      </c>
      <c r="Z19" s="17">
        <f t="shared" si="7"/>
        <v>-6395746000</v>
      </c>
      <c r="AA19" s="48">
        <f t="shared" si="8"/>
        <v>-2.864584572026474E-2</v>
      </c>
      <c r="AB19" s="47">
        <v>-0.13549294205477139</v>
      </c>
      <c r="AC19" s="17">
        <f>AB19*Y19*(-1)</f>
        <v>29384874094.343994</v>
      </c>
      <c r="AD19" s="17">
        <f t="shared" si="10"/>
        <v>187488961905.65601</v>
      </c>
      <c r="AE19" s="55">
        <v>0.01</v>
      </c>
      <c r="AF19" s="17">
        <f t="shared" si="11"/>
        <v>-63957460</v>
      </c>
      <c r="AG19" s="66">
        <f t="shared" si="12"/>
        <v>223205624540</v>
      </c>
      <c r="AH19" s="46"/>
      <c r="AI19" s="91">
        <f t="shared" si="0"/>
        <v>216873836000</v>
      </c>
      <c r="AJ19" s="91">
        <f t="shared" si="1"/>
        <v>-6395746000</v>
      </c>
      <c r="AK19" s="92">
        <f t="shared" si="2"/>
        <v>-2.864584572026474E-2</v>
      </c>
    </row>
    <row r="20" spans="1:37" hidden="1">
      <c r="A20" s="18"/>
      <c r="B20" s="18" t="s">
        <v>16</v>
      </c>
      <c r="C20" s="19">
        <v>28771857000</v>
      </c>
      <c r="D20" s="20">
        <v>28771857000</v>
      </c>
      <c r="E20" s="20">
        <v>28003580074</v>
      </c>
      <c r="F20" s="21">
        <f t="shared" si="3"/>
        <v>0.97329762461978031</v>
      </c>
      <c r="G20" s="20">
        <v>26801932677</v>
      </c>
      <c r="H20" s="22">
        <f t="shared" si="4"/>
        <v>0.93153294474527659</v>
      </c>
      <c r="I20" s="19">
        <v>37690716000</v>
      </c>
      <c r="J20" s="20">
        <v>37690716000</v>
      </c>
      <c r="K20" s="20">
        <v>34852612430</v>
      </c>
      <c r="L20" s="21">
        <f t="shared" si="13"/>
        <v>0.92470019487026989</v>
      </c>
      <c r="M20" s="20">
        <v>33694769549</v>
      </c>
      <c r="N20" s="22">
        <f t="shared" si="6"/>
        <v>0.89398061711005972</v>
      </c>
      <c r="O20" s="23">
        <v>42266123000</v>
      </c>
      <c r="P20" s="23">
        <v>41760626391</v>
      </c>
      <c r="Q20" s="23">
        <v>37843625370</v>
      </c>
      <c r="R20" s="21">
        <v>0.90620348975789866</v>
      </c>
      <c r="S20" s="23">
        <v>44992058000</v>
      </c>
      <c r="T20" s="23">
        <v>44992058000</v>
      </c>
      <c r="U20" s="23">
        <v>32861623468</v>
      </c>
      <c r="V20" s="21">
        <v>0.73038720451507244</v>
      </c>
      <c r="W20" s="23">
        <v>30121754039</v>
      </c>
      <c r="X20" s="22">
        <v>0.66949046960688041</v>
      </c>
      <c r="Y20" s="24">
        <v>47297039000</v>
      </c>
      <c r="Z20" s="24">
        <f t="shared" si="7"/>
        <v>2304981000</v>
      </c>
      <c r="AA20" s="49">
        <f t="shared" si="8"/>
        <v>5.1230841674323901E-2</v>
      </c>
      <c r="AB20" s="44"/>
      <c r="AC20" s="17">
        <f t="shared" si="9"/>
        <v>0</v>
      </c>
      <c r="AD20" s="17">
        <f t="shared" si="10"/>
        <v>47297039000</v>
      </c>
      <c r="AE20" s="63">
        <v>0.01</v>
      </c>
      <c r="AF20" s="24">
        <f t="shared" si="11"/>
        <v>23049810</v>
      </c>
      <c r="AG20" s="66">
        <f t="shared" si="12"/>
        <v>45015107810</v>
      </c>
      <c r="AH20" s="46"/>
      <c r="AI20" s="91">
        <f t="shared" si="0"/>
        <v>47297039000</v>
      </c>
      <c r="AJ20" s="91">
        <f t="shared" si="1"/>
        <v>2304981000</v>
      </c>
      <c r="AK20" s="92">
        <f t="shared" si="2"/>
        <v>5.1230841674323901E-2</v>
      </c>
    </row>
    <row r="21" spans="1:37" hidden="1">
      <c r="A21" s="18"/>
      <c r="B21" s="18" t="s">
        <v>18</v>
      </c>
      <c r="C21" s="19">
        <v>239653000000</v>
      </c>
      <c r="D21" s="20">
        <v>228153000000</v>
      </c>
      <c r="E21" s="20">
        <v>223045650388</v>
      </c>
      <c r="F21" s="21">
        <f t="shared" si="3"/>
        <v>0.97761436574579341</v>
      </c>
      <c r="G21" s="20">
        <v>147297987065</v>
      </c>
      <c r="H21" s="22">
        <f t="shared" si="4"/>
        <v>0.64561056424855245</v>
      </c>
      <c r="I21" s="19">
        <v>170983808000</v>
      </c>
      <c r="J21" s="20">
        <v>145225253331</v>
      </c>
      <c r="K21" s="20">
        <v>140029023989</v>
      </c>
      <c r="L21" s="21">
        <f t="shared" si="13"/>
        <v>0.96421951952008889</v>
      </c>
      <c r="M21" s="20">
        <v>116104773894</v>
      </c>
      <c r="N21" s="22">
        <f t="shared" si="6"/>
        <v>0.79948060844054392</v>
      </c>
      <c r="O21" s="23">
        <v>125462815000</v>
      </c>
      <c r="P21" s="23">
        <v>120082536640</v>
      </c>
      <c r="Q21" s="23">
        <v>117915354042</v>
      </c>
      <c r="R21" s="21">
        <v>0.98195255814342863</v>
      </c>
      <c r="S21" s="23">
        <v>178277524000</v>
      </c>
      <c r="T21" s="23">
        <v>184603288175</v>
      </c>
      <c r="U21" s="23">
        <v>155360957252</v>
      </c>
      <c r="V21" s="21">
        <v>0.84159366167259764</v>
      </c>
      <c r="W21" s="23">
        <v>79124408417</v>
      </c>
      <c r="X21" s="22">
        <v>0.42861862970713577</v>
      </c>
      <c r="Y21" s="24">
        <v>169576797000</v>
      </c>
      <c r="Z21" s="24">
        <f t="shared" si="7"/>
        <v>-8700727000</v>
      </c>
      <c r="AA21" s="49">
        <f t="shared" si="8"/>
        <v>-4.8804396677620487E-2</v>
      </c>
      <c r="AB21" s="44"/>
      <c r="AC21" s="17">
        <f t="shared" si="9"/>
        <v>0</v>
      </c>
      <c r="AD21" s="17">
        <f t="shared" si="10"/>
        <v>169576797000</v>
      </c>
      <c r="AE21" s="63">
        <v>0.01</v>
      </c>
      <c r="AF21" s="24">
        <f t="shared" si="11"/>
        <v>-87007270</v>
      </c>
      <c r="AG21" s="66">
        <f t="shared" si="12"/>
        <v>178190516730</v>
      </c>
      <c r="AH21" s="46"/>
      <c r="AI21" s="91">
        <f t="shared" si="0"/>
        <v>169576797000</v>
      </c>
      <c r="AJ21" s="91">
        <f t="shared" si="1"/>
        <v>-8700727000</v>
      </c>
      <c r="AK21" s="92">
        <f t="shared" si="2"/>
        <v>-4.8804396677620487E-2</v>
      </c>
    </row>
    <row r="22" spans="1:37" hidden="1">
      <c r="A22" s="18"/>
      <c r="B22" s="18" t="s">
        <v>22</v>
      </c>
      <c r="C22" s="19"/>
      <c r="D22" s="20"/>
      <c r="E22" s="20"/>
      <c r="F22" s="21"/>
      <c r="G22" s="20"/>
      <c r="H22" s="22"/>
      <c r="I22" s="19"/>
      <c r="J22" s="20"/>
      <c r="K22" s="20"/>
      <c r="L22" s="21"/>
      <c r="M22" s="20"/>
      <c r="N22" s="22"/>
      <c r="O22" s="23" t="s">
        <v>25</v>
      </c>
      <c r="P22" s="23" t="s">
        <v>25</v>
      </c>
      <c r="Q22" s="23" t="s">
        <v>25</v>
      </c>
      <c r="R22" s="21">
        <v>0</v>
      </c>
      <c r="S22" s="23" t="s">
        <v>25</v>
      </c>
      <c r="T22" s="23" t="s">
        <v>25</v>
      </c>
      <c r="U22" s="23" t="s">
        <v>25</v>
      </c>
      <c r="V22" s="21">
        <v>0</v>
      </c>
      <c r="W22" s="23" t="s">
        <v>25</v>
      </c>
      <c r="X22" s="22">
        <v>0</v>
      </c>
      <c r="Y22" s="24"/>
      <c r="Z22" s="24">
        <f t="shared" si="7"/>
        <v>0</v>
      </c>
      <c r="AA22" s="49" t="e">
        <f t="shared" si="8"/>
        <v>#DIV/0!</v>
      </c>
      <c r="AB22" s="44"/>
      <c r="AC22" s="17">
        <f t="shared" si="9"/>
        <v>0</v>
      </c>
      <c r="AD22" s="17">
        <f t="shared" si="10"/>
        <v>0</v>
      </c>
      <c r="AE22" s="63">
        <v>0.01</v>
      </c>
      <c r="AF22" s="24">
        <f t="shared" si="11"/>
        <v>0</v>
      </c>
      <c r="AG22" s="66">
        <f t="shared" si="12"/>
        <v>0</v>
      </c>
      <c r="AH22" s="46"/>
      <c r="AI22" s="91">
        <f t="shared" si="0"/>
        <v>0</v>
      </c>
      <c r="AJ22" s="91">
        <f t="shared" si="1"/>
        <v>0</v>
      </c>
      <c r="AK22" s="92" t="e">
        <f t="shared" si="2"/>
        <v>#DIV/0!</v>
      </c>
    </row>
    <row r="23" spans="1:37">
      <c r="A23" s="11"/>
      <c r="B23" s="67" t="s">
        <v>26</v>
      </c>
      <c r="C23" s="68">
        <v>414539465000</v>
      </c>
      <c r="D23" s="69">
        <v>450873439830</v>
      </c>
      <c r="E23" s="69">
        <v>448545578033</v>
      </c>
      <c r="F23" s="70">
        <f t="shared" si="3"/>
        <v>0.99483699506034839</v>
      </c>
      <c r="G23" s="69">
        <v>371383617368</v>
      </c>
      <c r="H23" s="71">
        <f t="shared" si="4"/>
        <v>0.82369814799476471</v>
      </c>
      <c r="I23" s="68">
        <v>417840515000</v>
      </c>
      <c r="J23" s="69">
        <v>497060275646</v>
      </c>
      <c r="K23" s="69">
        <v>489386432851</v>
      </c>
      <c r="L23" s="70">
        <f t="shared" ref="L23:L32" si="14">+K23/J23</f>
        <v>0.98456154480454761</v>
      </c>
      <c r="M23" s="69">
        <v>446655405769</v>
      </c>
      <c r="N23" s="71">
        <f t="shared" si="6"/>
        <v>0.89859404915934638</v>
      </c>
      <c r="O23" s="72">
        <v>420348707000</v>
      </c>
      <c r="P23" s="72">
        <v>468462189569</v>
      </c>
      <c r="Q23" s="72">
        <v>453655621506</v>
      </c>
      <c r="R23" s="70">
        <v>0.9683932483929546</v>
      </c>
      <c r="S23" s="72">
        <v>824325329000</v>
      </c>
      <c r="T23" s="72">
        <v>835612375332</v>
      </c>
      <c r="U23" s="72">
        <v>616338153848</v>
      </c>
      <c r="V23" s="70">
        <v>0.737588590167924</v>
      </c>
      <c r="W23" s="72">
        <v>574927104479</v>
      </c>
      <c r="X23" s="71">
        <v>0.68803086389257195</v>
      </c>
      <c r="Y23" s="73">
        <v>842307365000</v>
      </c>
      <c r="Z23" s="73">
        <f t="shared" si="7"/>
        <v>17982036000</v>
      </c>
      <c r="AA23" s="74">
        <f t="shared" si="8"/>
        <v>2.1814246593410136E-2</v>
      </c>
      <c r="AB23" s="77">
        <v>0</v>
      </c>
      <c r="AC23" s="73">
        <f t="shared" si="9"/>
        <v>0</v>
      </c>
      <c r="AD23" s="73">
        <f t="shared" si="10"/>
        <v>842307365000</v>
      </c>
      <c r="AE23" s="78">
        <v>0.01</v>
      </c>
      <c r="AF23" s="73">
        <f t="shared" si="11"/>
        <v>179820360</v>
      </c>
      <c r="AG23" s="76">
        <f t="shared" si="12"/>
        <v>824505149360</v>
      </c>
      <c r="AH23" s="93">
        <v>5000000000</v>
      </c>
      <c r="AI23" s="91">
        <f t="shared" si="0"/>
        <v>847307365000</v>
      </c>
      <c r="AJ23" s="91">
        <f t="shared" si="1"/>
        <v>22982036000</v>
      </c>
      <c r="AK23" s="92">
        <f t="shared" si="2"/>
        <v>2.787981297126918E-2</v>
      </c>
    </row>
    <row r="24" spans="1:37" hidden="1">
      <c r="A24" s="18"/>
      <c r="B24" s="18" t="s">
        <v>16</v>
      </c>
      <c r="C24" s="19">
        <v>21349462000</v>
      </c>
      <c r="D24" s="20">
        <v>21349462000</v>
      </c>
      <c r="E24" s="20">
        <v>20759882589</v>
      </c>
      <c r="F24" s="21">
        <f t="shared" si="3"/>
        <v>0.97238434340874724</v>
      </c>
      <c r="G24" s="20">
        <v>20326349717</v>
      </c>
      <c r="H24" s="22">
        <f t="shared" si="4"/>
        <v>0.95207784238310078</v>
      </c>
      <c r="I24" s="19">
        <v>25950500000</v>
      </c>
      <c r="J24" s="20">
        <v>25950500000</v>
      </c>
      <c r="K24" s="20">
        <v>23145935631</v>
      </c>
      <c r="L24" s="21">
        <f t="shared" si="14"/>
        <v>0.89192638411591296</v>
      </c>
      <c r="M24" s="20">
        <v>22622774844</v>
      </c>
      <c r="N24" s="22">
        <f t="shared" si="6"/>
        <v>0.87176643394154252</v>
      </c>
      <c r="O24" s="23">
        <v>43179765000</v>
      </c>
      <c r="P24" s="23">
        <v>28886869876</v>
      </c>
      <c r="Q24" s="23">
        <v>27436362866</v>
      </c>
      <c r="R24" s="21">
        <v>0.94978663260413965</v>
      </c>
      <c r="S24" s="23">
        <v>30922402000</v>
      </c>
      <c r="T24" s="23">
        <v>30922402000</v>
      </c>
      <c r="U24" s="23">
        <v>20925446252</v>
      </c>
      <c r="V24" s="21">
        <v>0.67670830526037407</v>
      </c>
      <c r="W24" s="23">
        <v>19039118499</v>
      </c>
      <c r="X24" s="22">
        <v>0.6157063251101903</v>
      </c>
      <c r="Y24" s="24">
        <v>31492065000</v>
      </c>
      <c r="Z24" s="24">
        <f t="shared" si="7"/>
        <v>569663000</v>
      </c>
      <c r="AA24" s="49">
        <f t="shared" si="8"/>
        <v>1.8422339894552886E-2</v>
      </c>
      <c r="AB24" s="44"/>
      <c r="AC24" s="17">
        <f t="shared" si="9"/>
        <v>0</v>
      </c>
      <c r="AD24" s="17">
        <f t="shared" si="10"/>
        <v>31492065000</v>
      </c>
      <c r="AE24" s="63">
        <v>0.01</v>
      </c>
      <c r="AF24" s="24">
        <f t="shared" si="11"/>
        <v>5696630</v>
      </c>
      <c r="AG24" s="66">
        <f t="shared" si="12"/>
        <v>30928098630</v>
      </c>
      <c r="AH24" s="46"/>
      <c r="AI24" s="91">
        <f t="shared" si="0"/>
        <v>31492065000</v>
      </c>
      <c r="AJ24" s="91">
        <f t="shared" si="1"/>
        <v>569663000</v>
      </c>
      <c r="AK24" s="92">
        <f t="shared" si="2"/>
        <v>1.8422339894552886E-2</v>
      </c>
    </row>
    <row r="25" spans="1:37" hidden="1">
      <c r="A25" s="18"/>
      <c r="B25" s="18" t="s">
        <v>18</v>
      </c>
      <c r="C25" s="19">
        <v>207808752000</v>
      </c>
      <c r="D25" s="20">
        <v>247016360000</v>
      </c>
      <c r="E25" s="20">
        <v>246700661836</v>
      </c>
      <c r="F25" s="21">
        <f t="shared" si="3"/>
        <v>0.99872195443249179</v>
      </c>
      <c r="G25" s="20">
        <v>169972234043</v>
      </c>
      <c r="H25" s="22">
        <f t="shared" si="4"/>
        <v>0.68810112027802528</v>
      </c>
      <c r="I25" s="19">
        <v>210620669000</v>
      </c>
      <c r="J25" s="20">
        <v>290620669000</v>
      </c>
      <c r="K25" s="20">
        <v>285756222159</v>
      </c>
      <c r="L25" s="21">
        <f t="shared" si="14"/>
        <v>0.98326186895881107</v>
      </c>
      <c r="M25" s="20">
        <v>246548355864</v>
      </c>
      <c r="N25" s="22">
        <f t="shared" si="6"/>
        <v>0.84835107121716802</v>
      </c>
      <c r="O25" s="23">
        <v>149158531000</v>
      </c>
      <c r="P25" s="23">
        <v>194457690351</v>
      </c>
      <c r="Q25" s="23">
        <v>183229145124</v>
      </c>
      <c r="R25" s="21">
        <v>0.94225712952399954</v>
      </c>
      <c r="S25" s="23">
        <v>551375905000</v>
      </c>
      <c r="T25" s="23">
        <v>552685905000</v>
      </c>
      <c r="U25" s="23">
        <v>437621144611</v>
      </c>
      <c r="V25" s="21">
        <v>0.79180804260061599</v>
      </c>
      <c r="W25" s="23">
        <v>404607287063</v>
      </c>
      <c r="X25" s="22">
        <v>0.73207455338127359</v>
      </c>
      <c r="Y25" s="24">
        <v>511573241000</v>
      </c>
      <c r="Z25" s="24">
        <f t="shared" si="7"/>
        <v>-39802664000</v>
      </c>
      <c r="AA25" s="49">
        <f t="shared" si="8"/>
        <v>-7.2187891489382316E-2</v>
      </c>
      <c r="AB25" s="44"/>
      <c r="AC25" s="17">
        <f t="shared" si="9"/>
        <v>0</v>
      </c>
      <c r="AD25" s="17">
        <f t="shared" si="10"/>
        <v>511573241000</v>
      </c>
      <c r="AE25" s="63">
        <v>0.01</v>
      </c>
      <c r="AF25" s="24">
        <f t="shared" si="11"/>
        <v>-398026640</v>
      </c>
      <c r="AG25" s="66">
        <f t="shared" si="12"/>
        <v>550977878360</v>
      </c>
      <c r="AH25" s="46"/>
      <c r="AI25" s="91">
        <f t="shared" si="0"/>
        <v>511573241000</v>
      </c>
      <c r="AJ25" s="91">
        <f t="shared" si="1"/>
        <v>-39802664000</v>
      </c>
      <c r="AK25" s="92">
        <f t="shared" si="2"/>
        <v>-7.2187891489382316E-2</v>
      </c>
    </row>
    <row r="26" spans="1:37" hidden="1">
      <c r="A26" s="18"/>
      <c r="B26" s="18" t="s">
        <v>22</v>
      </c>
      <c r="C26" s="19">
        <v>185381251000</v>
      </c>
      <c r="D26" s="20">
        <v>182507617830</v>
      </c>
      <c r="E26" s="20">
        <v>181085033608</v>
      </c>
      <c r="F26" s="21">
        <f t="shared" si="3"/>
        <v>0.99220534332257249</v>
      </c>
      <c r="G26" s="20">
        <v>181085033608</v>
      </c>
      <c r="H26" s="22">
        <f t="shared" si="4"/>
        <v>0.99220534332257249</v>
      </c>
      <c r="I26" s="19">
        <v>181269346000</v>
      </c>
      <c r="J26" s="20">
        <v>180489106646</v>
      </c>
      <c r="K26" s="20">
        <v>180484275061</v>
      </c>
      <c r="L26" s="21">
        <f t="shared" si="14"/>
        <v>0.99997323060050669</v>
      </c>
      <c r="M26" s="20">
        <v>177484275061</v>
      </c>
      <c r="N26" s="22">
        <f t="shared" si="6"/>
        <v>0.98335172886143485</v>
      </c>
      <c r="O26" s="23">
        <v>228010411000</v>
      </c>
      <c r="P26" s="23">
        <v>245117629342</v>
      </c>
      <c r="Q26" s="23">
        <v>242990113516</v>
      </c>
      <c r="R26" s="21">
        <v>0.99132042916818686</v>
      </c>
      <c r="S26" s="23">
        <v>242027022000</v>
      </c>
      <c r="T26" s="23">
        <v>252004068332</v>
      </c>
      <c r="U26" s="23">
        <v>157791562985</v>
      </c>
      <c r="V26" s="21">
        <v>0.62614688734754564</v>
      </c>
      <c r="W26" s="23">
        <v>151280698917</v>
      </c>
      <c r="X26" s="22">
        <v>0.60031054227940839</v>
      </c>
      <c r="Y26" s="24">
        <v>299242059000</v>
      </c>
      <c r="Z26" s="24">
        <f t="shared" si="7"/>
        <v>57215037000</v>
      </c>
      <c r="AA26" s="49">
        <f t="shared" si="8"/>
        <v>0.23639937609941764</v>
      </c>
      <c r="AB26" s="44"/>
      <c r="AC26" s="17">
        <f t="shared" si="9"/>
        <v>0</v>
      </c>
      <c r="AD26" s="17">
        <f t="shared" si="10"/>
        <v>299242059000</v>
      </c>
      <c r="AE26" s="63">
        <v>0.01</v>
      </c>
      <c r="AF26" s="24">
        <f t="shared" si="11"/>
        <v>572150370</v>
      </c>
      <c r="AG26" s="66">
        <f t="shared" si="12"/>
        <v>242599172370</v>
      </c>
      <c r="AH26" s="46"/>
      <c r="AI26" s="91">
        <f t="shared" si="0"/>
        <v>299242059000</v>
      </c>
      <c r="AJ26" s="91">
        <f t="shared" si="1"/>
        <v>57215037000</v>
      </c>
      <c r="AK26" s="92">
        <f t="shared" si="2"/>
        <v>0.23639937609941764</v>
      </c>
    </row>
    <row r="27" spans="1:37">
      <c r="A27" s="11"/>
      <c r="B27" s="11" t="s">
        <v>59</v>
      </c>
      <c r="C27" s="12">
        <v>181287632000</v>
      </c>
      <c r="D27" s="13">
        <v>203497435885</v>
      </c>
      <c r="E27" s="13">
        <v>185534840988</v>
      </c>
      <c r="F27" s="14">
        <f t="shared" si="3"/>
        <v>0.91173060820701946</v>
      </c>
      <c r="G27" s="13">
        <v>172250508865</v>
      </c>
      <c r="H27" s="15">
        <f t="shared" si="4"/>
        <v>0.84645051234130442</v>
      </c>
      <c r="I27" s="12">
        <v>213208146000</v>
      </c>
      <c r="J27" s="13">
        <v>257931419814</v>
      </c>
      <c r="K27" s="13">
        <v>250919787396</v>
      </c>
      <c r="L27" s="14">
        <f t="shared" si="14"/>
        <v>0.97281590423122455</v>
      </c>
      <c r="M27" s="13">
        <v>209018217602</v>
      </c>
      <c r="N27" s="15">
        <f t="shared" si="6"/>
        <v>0.81036353675999462</v>
      </c>
      <c r="O27" s="16">
        <v>238216696000</v>
      </c>
      <c r="P27" s="16">
        <v>245174902165</v>
      </c>
      <c r="Q27" s="16">
        <v>238219510622</v>
      </c>
      <c r="R27" s="14">
        <v>0.97163089907824618</v>
      </c>
      <c r="S27" s="16">
        <v>285955852000</v>
      </c>
      <c r="T27" s="16">
        <v>308001993150</v>
      </c>
      <c r="U27" s="16">
        <v>254974092277</v>
      </c>
      <c r="V27" s="14">
        <v>0.82783260481312892</v>
      </c>
      <c r="W27" s="16">
        <v>162513217146</v>
      </c>
      <c r="X27" s="15">
        <v>0.52763690093023019</v>
      </c>
      <c r="Y27" s="17">
        <v>318686639000</v>
      </c>
      <c r="Z27" s="17">
        <f t="shared" si="7"/>
        <v>32730787000</v>
      </c>
      <c r="AA27" s="48">
        <f t="shared" si="8"/>
        <v>0.1144609798018752</v>
      </c>
      <c r="AB27" s="47">
        <v>-0.1189128410390493</v>
      </c>
      <c r="AC27" s="17">
        <f>AB27*Y27*(-1)</f>
        <v>37895933644.675888</v>
      </c>
      <c r="AD27" s="17">
        <f t="shared" si="10"/>
        <v>280790705355.3241</v>
      </c>
      <c r="AE27" s="55">
        <v>0.01</v>
      </c>
      <c r="AF27" s="17">
        <f t="shared" si="11"/>
        <v>327307870</v>
      </c>
      <c r="AG27" s="66">
        <f t="shared" si="12"/>
        <v>286283159870</v>
      </c>
      <c r="AH27" s="46"/>
      <c r="AI27" s="91">
        <f t="shared" si="0"/>
        <v>318686639000</v>
      </c>
      <c r="AJ27" s="91">
        <f t="shared" si="1"/>
        <v>32730787000</v>
      </c>
      <c r="AK27" s="92">
        <f t="shared" si="2"/>
        <v>0.1144609798018752</v>
      </c>
    </row>
    <row r="28" spans="1:37" hidden="1">
      <c r="A28" s="18"/>
      <c r="B28" s="18" t="s">
        <v>16</v>
      </c>
      <c r="C28" s="19">
        <v>26297537000</v>
      </c>
      <c r="D28" s="20">
        <v>26297537000</v>
      </c>
      <c r="E28" s="20">
        <v>24291790924</v>
      </c>
      <c r="F28" s="21">
        <f t="shared" si="3"/>
        <v>0.92372874782912184</v>
      </c>
      <c r="G28" s="20">
        <v>23295759734</v>
      </c>
      <c r="H28" s="22">
        <f t="shared" si="4"/>
        <v>0.88585329242050315</v>
      </c>
      <c r="I28" s="19">
        <v>30277191000</v>
      </c>
      <c r="J28" s="20">
        <v>30277191000</v>
      </c>
      <c r="K28" s="20">
        <v>28422441974</v>
      </c>
      <c r="L28" s="21">
        <f t="shared" si="14"/>
        <v>0.93874104681639725</v>
      </c>
      <c r="M28" s="20">
        <v>27787980809</v>
      </c>
      <c r="N28" s="22">
        <f t="shared" si="6"/>
        <v>0.91778596003176116</v>
      </c>
      <c r="O28" s="23">
        <v>35801000000</v>
      </c>
      <c r="P28" s="23">
        <v>34814430128</v>
      </c>
      <c r="Q28" s="23">
        <v>32559709153</v>
      </c>
      <c r="R28" s="21">
        <v>0.93523602234159198</v>
      </c>
      <c r="S28" s="23">
        <v>38111160000</v>
      </c>
      <c r="T28" s="23">
        <v>38111160000</v>
      </c>
      <c r="U28" s="23">
        <v>34772622944</v>
      </c>
      <c r="V28" s="21">
        <v>0.91240001469385867</v>
      </c>
      <c r="W28" s="23">
        <v>24813390860</v>
      </c>
      <c r="X28" s="22">
        <v>0.65107939144334626</v>
      </c>
      <c r="Y28" s="24">
        <v>39917993000</v>
      </c>
      <c r="Z28" s="24">
        <f t="shared" si="7"/>
        <v>1806833000</v>
      </c>
      <c r="AA28" s="49">
        <f t="shared" si="8"/>
        <v>4.7409551427980645E-2</v>
      </c>
      <c r="AB28" s="44"/>
      <c r="AC28" s="17">
        <f t="shared" si="9"/>
        <v>0</v>
      </c>
      <c r="AD28" s="17">
        <f t="shared" si="10"/>
        <v>39917993000</v>
      </c>
      <c r="AE28" s="63">
        <v>0.01</v>
      </c>
      <c r="AF28" s="24">
        <f t="shared" si="11"/>
        <v>18068330</v>
      </c>
      <c r="AG28" s="66">
        <f t="shared" si="12"/>
        <v>38129228330</v>
      </c>
      <c r="AH28" s="46"/>
      <c r="AI28" s="91">
        <f t="shared" si="0"/>
        <v>39917993000</v>
      </c>
      <c r="AJ28" s="91">
        <f t="shared" si="1"/>
        <v>1806833000</v>
      </c>
      <c r="AK28" s="92">
        <f t="shared" si="2"/>
        <v>4.7409551427980645E-2</v>
      </c>
    </row>
    <row r="29" spans="1:37" hidden="1">
      <c r="A29" s="18"/>
      <c r="B29" s="18" t="s">
        <v>18</v>
      </c>
      <c r="C29" s="19">
        <v>154990095000</v>
      </c>
      <c r="D29" s="20">
        <v>177199898885</v>
      </c>
      <c r="E29" s="20">
        <v>161243050064</v>
      </c>
      <c r="F29" s="21">
        <f t="shared" si="3"/>
        <v>0.90995001170200585</v>
      </c>
      <c r="G29" s="20">
        <v>148954749131</v>
      </c>
      <c r="H29" s="22">
        <f t="shared" si="4"/>
        <v>0.8406029014027222</v>
      </c>
      <c r="I29" s="19">
        <v>182930955000</v>
      </c>
      <c r="J29" s="20">
        <v>227654228814</v>
      </c>
      <c r="K29" s="20">
        <v>222497345422</v>
      </c>
      <c r="L29" s="21">
        <f t="shared" si="14"/>
        <v>0.97734773731695834</v>
      </c>
      <c r="M29" s="20">
        <v>181230236793</v>
      </c>
      <c r="N29" s="22">
        <f t="shared" si="6"/>
        <v>0.79607674207128509</v>
      </c>
      <c r="O29" s="23">
        <v>202415696000</v>
      </c>
      <c r="P29" s="23">
        <v>210360472037</v>
      </c>
      <c r="Q29" s="23">
        <v>205659801469</v>
      </c>
      <c r="R29" s="21">
        <v>0.97765421173245326</v>
      </c>
      <c r="S29" s="23">
        <v>247844692000</v>
      </c>
      <c r="T29" s="23">
        <v>269890833150</v>
      </c>
      <c r="U29" s="23">
        <v>220201469333</v>
      </c>
      <c r="V29" s="21">
        <v>0.81589087989000486</v>
      </c>
      <c r="W29" s="23">
        <v>137699826286</v>
      </c>
      <c r="X29" s="22">
        <v>0.51020564381106326</v>
      </c>
      <c r="Y29" s="24">
        <v>278768646000</v>
      </c>
      <c r="Z29" s="24">
        <f t="shared" si="7"/>
        <v>30923954000</v>
      </c>
      <c r="AA29" s="49">
        <f t="shared" si="8"/>
        <v>0.12477150004890958</v>
      </c>
      <c r="AB29" s="44"/>
      <c r="AC29" s="17">
        <f t="shared" si="9"/>
        <v>0</v>
      </c>
      <c r="AD29" s="17">
        <f t="shared" si="10"/>
        <v>278768646000</v>
      </c>
      <c r="AE29" s="63">
        <v>0.01</v>
      </c>
      <c r="AF29" s="24">
        <f t="shared" si="11"/>
        <v>309239540</v>
      </c>
      <c r="AG29" s="66">
        <f t="shared" si="12"/>
        <v>248153931540</v>
      </c>
      <c r="AH29" s="46"/>
      <c r="AI29" s="91">
        <f t="shared" si="0"/>
        <v>278768646000</v>
      </c>
      <c r="AJ29" s="91">
        <f t="shared" si="1"/>
        <v>30923954000</v>
      </c>
      <c r="AK29" s="92">
        <f t="shared" si="2"/>
        <v>0.12477150004890958</v>
      </c>
    </row>
    <row r="30" spans="1:37">
      <c r="A30" s="11"/>
      <c r="B30" s="11" t="s">
        <v>27</v>
      </c>
      <c r="C30" s="12">
        <v>140603336000</v>
      </c>
      <c r="D30" s="13">
        <v>147482276738</v>
      </c>
      <c r="E30" s="13">
        <v>145684158243</v>
      </c>
      <c r="F30" s="14">
        <f t="shared" si="3"/>
        <v>0.9878079011609352</v>
      </c>
      <c r="G30" s="13">
        <v>135079734800</v>
      </c>
      <c r="H30" s="15">
        <f t="shared" si="4"/>
        <v>0.91590486523317693</v>
      </c>
      <c r="I30" s="12">
        <v>167284261000</v>
      </c>
      <c r="J30" s="13">
        <v>170994188000</v>
      </c>
      <c r="K30" s="13">
        <v>168968118447</v>
      </c>
      <c r="L30" s="14">
        <f t="shared" si="14"/>
        <v>0.98815123732158661</v>
      </c>
      <c r="M30" s="13">
        <v>161020130196</v>
      </c>
      <c r="N30" s="15">
        <f t="shared" si="6"/>
        <v>0.94167019405361307</v>
      </c>
      <c r="O30" s="16">
        <v>195598943000</v>
      </c>
      <c r="P30" s="16">
        <v>190010241092</v>
      </c>
      <c r="Q30" s="16">
        <v>186328165485</v>
      </c>
      <c r="R30" s="14">
        <v>0.98062169919979636</v>
      </c>
      <c r="S30" s="16">
        <v>213263951000</v>
      </c>
      <c r="T30" s="16">
        <v>213263951000</v>
      </c>
      <c r="U30" s="16">
        <v>169687866064</v>
      </c>
      <c r="V30" s="14">
        <v>0.79567064789116659</v>
      </c>
      <c r="W30" s="16">
        <v>151826229886</v>
      </c>
      <c r="X30" s="15">
        <v>0.71191698913052581</v>
      </c>
      <c r="Y30" s="17">
        <v>209573317000</v>
      </c>
      <c r="Z30" s="17">
        <f t="shared" si="7"/>
        <v>-3690634000</v>
      </c>
      <c r="AA30" s="48">
        <f t="shared" si="8"/>
        <v>-1.7305475129268277E-2</v>
      </c>
      <c r="AB30" s="44">
        <v>0</v>
      </c>
      <c r="AC30" s="17">
        <f t="shared" si="9"/>
        <v>0</v>
      </c>
      <c r="AD30" s="17">
        <f t="shared" si="10"/>
        <v>209573317000</v>
      </c>
      <c r="AE30" s="63">
        <v>0.01</v>
      </c>
      <c r="AF30" s="17">
        <f t="shared" si="11"/>
        <v>-36906340</v>
      </c>
      <c r="AG30" s="66">
        <f t="shared" si="12"/>
        <v>213227044660</v>
      </c>
      <c r="AH30" s="46"/>
      <c r="AI30" s="91">
        <f t="shared" si="0"/>
        <v>209573317000</v>
      </c>
      <c r="AJ30" s="91">
        <f t="shared" si="1"/>
        <v>-3690634000</v>
      </c>
      <c r="AK30" s="92">
        <f t="shared" si="2"/>
        <v>-1.7305475129268277E-2</v>
      </c>
    </row>
    <row r="31" spans="1:37" hidden="1">
      <c r="A31" s="18"/>
      <c r="B31" s="18" t="s">
        <v>16</v>
      </c>
      <c r="C31" s="19">
        <v>83717557000</v>
      </c>
      <c r="D31" s="20">
        <v>85307220738</v>
      </c>
      <c r="E31" s="20">
        <v>84370772653</v>
      </c>
      <c r="F31" s="21">
        <f t="shared" si="3"/>
        <v>0.98902263985511762</v>
      </c>
      <c r="G31" s="20">
        <v>82731399555</v>
      </c>
      <c r="H31" s="22">
        <f t="shared" si="4"/>
        <v>0.96980535573992033</v>
      </c>
      <c r="I31" s="19">
        <v>103556093000</v>
      </c>
      <c r="J31" s="20">
        <v>107266020000</v>
      </c>
      <c r="K31" s="20">
        <v>105528361590</v>
      </c>
      <c r="L31" s="21">
        <f t="shared" si="14"/>
        <v>0.98380047651623503</v>
      </c>
      <c r="M31" s="20">
        <v>103648318011</v>
      </c>
      <c r="N31" s="22">
        <f t="shared" si="6"/>
        <v>0.96627355066404064</v>
      </c>
      <c r="O31" s="23">
        <v>123512248000</v>
      </c>
      <c r="P31" s="23">
        <v>122263697399</v>
      </c>
      <c r="Q31" s="23">
        <v>119880796894</v>
      </c>
      <c r="R31" s="21">
        <v>0.98051015505261918</v>
      </c>
      <c r="S31" s="23">
        <v>131201709000</v>
      </c>
      <c r="T31" s="23">
        <v>131201709000</v>
      </c>
      <c r="U31" s="23">
        <v>95728694237</v>
      </c>
      <c r="V31" s="21">
        <v>0.72962993368478146</v>
      </c>
      <c r="W31" s="23">
        <v>90670198435</v>
      </c>
      <c r="X31" s="22">
        <v>0.69107482765335015</v>
      </c>
      <c r="Y31" s="24">
        <v>136881052000</v>
      </c>
      <c r="Z31" s="24">
        <f t="shared" si="7"/>
        <v>5679343000</v>
      </c>
      <c r="AA31" s="49">
        <f t="shared" si="8"/>
        <v>4.3287111450659443E-2</v>
      </c>
      <c r="AB31" s="44"/>
      <c r="AC31" s="17">
        <f t="shared" si="9"/>
        <v>0</v>
      </c>
      <c r="AD31" s="17">
        <f t="shared" si="10"/>
        <v>136881052000</v>
      </c>
      <c r="AE31" s="63">
        <v>0.01</v>
      </c>
      <c r="AF31" s="24">
        <f t="shared" si="11"/>
        <v>56793430</v>
      </c>
      <c r="AG31" s="66">
        <f t="shared" si="12"/>
        <v>131258502430</v>
      </c>
      <c r="AH31" s="46"/>
      <c r="AI31" s="91">
        <f t="shared" si="0"/>
        <v>136881052000</v>
      </c>
      <c r="AJ31" s="91">
        <f t="shared" si="1"/>
        <v>5679343000</v>
      </c>
      <c r="AK31" s="92">
        <f t="shared" si="2"/>
        <v>4.3287111450659443E-2</v>
      </c>
    </row>
    <row r="32" spans="1:37" hidden="1">
      <c r="A32" s="18"/>
      <c r="B32" s="18" t="s">
        <v>18</v>
      </c>
      <c r="C32" s="19">
        <v>56885779000</v>
      </c>
      <c r="D32" s="20">
        <v>62175056000</v>
      </c>
      <c r="E32" s="20">
        <v>61313385590</v>
      </c>
      <c r="F32" s="21">
        <f t="shared" si="3"/>
        <v>0.98614122020251982</v>
      </c>
      <c r="G32" s="20">
        <v>52348335245</v>
      </c>
      <c r="H32" s="22">
        <f t="shared" si="4"/>
        <v>0.8419507534500652</v>
      </c>
      <c r="I32" s="19">
        <v>63728168000</v>
      </c>
      <c r="J32" s="20">
        <v>63728168000</v>
      </c>
      <c r="K32" s="20">
        <v>63439756857</v>
      </c>
      <c r="L32" s="21">
        <f t="shared" si="14"/>
        <v>0.99547435377398574</v>
      </c>
      <c r="M32" s="20">
        <v>57371812185</v>
      </c>
      <c r="N32" s="22">
        <f t="shared" si="6"/>
        <v>0.90025829998753459</v>
      </c>
      <c r="O32" s="23">
        <v>72086695000</v>
      </c>
      <c r="P32" s="23">
        <v>67746543693</v>
      </c>
      <c r="Q32" s="23">
        <v>66447368591</v>
      </c>
      <c r="R32" s="21">
        <v>0.98082300540840373</v>
      </c>
      <c r="S32" s="23">
        <v>82062242000</v>
      </c>
      <c r="T32" s="23">
        <v>82062242000</v>
      </c>
      <c r="U32" s="23">
        <v>73959171827</v>
      </c>
      <c r="V32" s="21">
        <v>0.90125702179816147</v>
      </c>
      <c r="W32" s="23">
        <v>61156031451</v>
      </c>
      <c r="X32" s="22">
        <v>0.74523958839681714</v>
      </c>
      <c r="Y32" s="24">
        <v>72692265000</v>
      </c>
      <c r="Z32" s="24">
        <f t="shared" si="7"/>
        <v>-9369977000</v>
      </c>
      <c r="AA32" s="49">
        <f t="shared" si="8"/>
        <v>-0.11418134298597393</v>
      </c>
      <c r="AB32" s="44"/>
      <c r="AC32" s="17">
        <f t="shared" si="9"/>
        <v>0</v>
      </c>
      <c r="AD32" s="17">
        <f t="shared" si="10"/>
        <v>72692265000</v>
      </c>
      <c r="AE32" s="63">
        <v>0.01</v>
      </c>
      <c r="AF32" s="24">
        <f t="shared" si="11"/>
        <v>-93699770</v>
      </c>
      <c r="AG32" s="66">
        <f t="shared" si="12"/>
        <v>81968542230</v>
      </c>
      <c r="AH32" s="46"/>
      <c r="AI32" s="91">
        <f t="shared" si="0"/>
        <v>72692265000</v>
      </c>
      <c r="AJ32" s="91">
        <f t="shared" si="1"/>
        <v>-9369977000</v>
      </c>
      <c r="AK32" s="92">
        <f t="shared" si="2"/>
        <v>-0.11418134298597393</v>
      </c>
    </row>
    <row r="33" spans="1:37" hidden="1">
      <c r="A33" s="18"/>
      <c r="B33" s="18" t="s">
        <v>22</v>
      </c>
      <c r="C33" s="19"/>
      <c r="D33" s="20"/>
      <c r="E33" s="20"/>
      <c r="F33" s="21"/>
      <c r="G33" s="20"/>
      <c r="H33" s="22"/>
      <c r="I33" s="19"/>
      <c r="J33" s="20"/>
      <c r="K33" s="20"/>
      <c r="L33" s="21"/>
      <c r="M33" s="20"/>
      <c r="N33" s="22"/>
      <c r="O33" s="23" t="s">
        <v>25</v>
      </c>
      <c r="P33" s="23" t="s">
        <v>25</v>
      </c>
      <c r="Q33" s="23" t="s">
        <v>25</v>
      </c>
      <c r="R33" s="21">
        <v>0</v>
      </c>
      <c r="S33" s="23" t="s">
        <v>25</v>
      </c>
      <c r="T33" s="23" t="s">
        <v>25</v>
      </c>
      <c r="U33" s="23" t="s">
        <v>25</v>
      </c>
      <c r="V33" s="21">
        <v>0</v>
      </c>
      <c r="W33" s="23" t="s">
        <v>25</v>
      </c>
      <c r="X33" s="22">
        <v>0</v>
      </c>
      <c r="Y33" s="24"/>
      <c r="Z33" s="24">
        <f t="shared" si="7"/>
        <v>0</v>
      </c>
      <c r="AA33" s="49" t="e">
        <f t="shared" si="8"/>
        <v>#DIV/0!</v>
      </c>
      <c r="AB33" s="44"/>
      <c r="AC33" s="17">
        <f t="shared" si="9"/>
        <v>0</v>
      </c>
      <c r="AD33" s="17">
        <f t="shared" si="10"/>
        <v>0</v>
      </c>
      <c r="AE33" s="63">
        <v>0.01</v>
      </c>
      <c r="AF33" s="24">
        <f t="shared" si="11"/>
        <v>0</v>
      </c>
      <c r="AG33" s="66">
        <f t="shared" si="12"/>
        <v>0</v>
      </c>
      <c r="AH33" s="46"/>
      <c r="AI33" s="91">
        <f t="shared" si="0"/>
        <v>0</v>
      </c>
      <c r="AJ33" s="91">
        <f t="shared" si="1"/>
        <v>0</v>
      </c>
      <c r="AK33" s="92" t="e">
        <f t="shared" si="2"/>
        <v>#DIV/0!</v>
      </c>
    </row>
    <row r="34" spans="1:37">
      <c r="A34" s="11"/>
      <c r="B34" s="11" t="s">
        <v>28</v>
      </c>
      <c r="C34" s="12">
        <v>127063655000</v>
      </c>
      <c r="D34" s="13">
        <v>123793655000</v>
      </c>
      <c r="E34" s="13">
        <v>119952477508</v>
      </c>
      <c r="F34" s="14">
        <f t="shared" ref="F34:F95" si="15">+E34/D34</f>
        <v>0.96897112786596373</v>
      </c>
      <c r="G34" s="13">
        <v>108283331293</v>
      </c>
      <c r="H34" s="15">
        <f t="shared" si="4"/>
        <v>0.87470824973218542</v>
      </c>
      <c r="I34" s="12">
        <v>123448633000</v>
      </c>
      <c r="J34" s="13">
        <v>124063380000</v>
      </c>
      <c r="K34" s="13">
        <v>122108638754</v>
      </c>
      <c r="L34" s="14">
        <f t="shared" ref="L34:L95" si="16">+K34/J34</f>
        <v>0.98424401103693937</v>
      </c>
      <c r="M34" s="13">
        <v>110893148377</v>
      </c>
      <c r="N34" s="15">
        <f t="shared" si="6"/>
        <v>0.89384271472371624</v>
      </c>
      <c r="O34" s="16">
        <v>124399019000</v>
      </c>
      <c r="P34" s="16">
        <v>122389175522</v>
      </c>
      <c r="Q34" s="16">
        <v>119980438166</v>
      </c>
      <c r="R34" s="14">
        <v>0.98031903274348786</v>
      </c>
      <c r="S34" s="16">
        <v>141442835000</v>
      </c>
      <c r="T34" s="16">
        <v>141442835000</v>
      </c>
      <c r="U34" s="16">
        <v>123778965001</v>
      </c>
      <c r="V34" s="14">
        <v>0.87511654444002063</v>
      </c>
      <c r="W34" s="16">
        <v>88805771752</v>
      </c>
      <c r="X34" s="15">
        <v>0.62785627672126343</v>
      </c>
      <c r="Y34" s="17">
        <v>139994196000</v>
      </c>
      <c r="Z34" s="17">
        <f t="shared" si="7"/>
        <v>-1448639000</v>
      </c>
      <c r="AA34" s="48">
        <f t="shared" si="8"/>
        <v>-1.0241869091495492E-2</v>
      </c>
      <c r="AB34" s="44">
        <v>0</v>
      </c>
      <c r="AC34" s="17">
        <f t="shared" si="9"/>
        <v>0</v>
      </c>
      <c r="AD34" s="17">
        <f t="shared" si="10"/>
        <v>139994196000</v>
      </c>
      <c r="AE34" s="63">
        <v>0.01</v>
      </c>
      <c r="AF34" s="17">
        <f t="shared" si="11"/>
        <v>-14486390</v>
      </c>
      <c r="AG34" s="66">
        <f t="shared" si="12"/>
        <v>141428348610</v>
      </c>
      <c r="AH34" s="46"/>
      <c r="AI34" s="91">
        <f t="shared" si="0"/>
        <v>139994196000</v>
      </c>
      <c r="AJ34" s="91">
        <f t="shared" si="1"/>
        <v>-1448639000</v>
      </c>
      <c r="AK34" s="92">
        <f t="shared" si="2"/>
        <v>-1.0241869091495492E-2</v>
      </c>
    </row>
    <row r="35" spans="1:37" hidden="1">
      <c r="A35" s="18"/>
      <c r="B35" s="18" t="s">
        <v>16</v>
      </c>
      <c r="C35" s="19">
        <v>25515482000</v>
      </c>
      <c r="D35" s="20">
        <v>25515482000</v>
      </c>
      <c r="E35" s="20">
        <v>23577147545</v>
      </c>
      <c r="F35" s="21">
        <f t="shared" si="15"/>
        <v>0.92403300650953801</v>
      </c>
      <c r="G35" s="20">
        <v>23250819017</v>
      </c>
      <c r="H35" s="22">
        <f t="shared" si="4"/>
        <v>0.91124357427384672</v>
      </c>
      <c r="I35" s="19">
        <v>27785835000</v>
      </c>
      <c r="J35" s="20">
        <v>28400582000</v>
      </c>
      <c r="K35" s="20">
        <v>27789506091</v>
      </c>
      <c r="L35" s="21">
        <f t="shared" si="16"/>
        <v>0.97848368357380844</v>
      </c>
      <c r="M35" s="20">
        <v>27446178016</v>
      </c>
      <c r="N35" s="22">
        <f t="shared" si="6"/>
        <v>0.96639491458308846</v>
      </c>
      <c r="O35" s="23">
        <v>32872408000</v>
      </c>
      <c r="P35" s="23">
        <v>32360119307</v>
      </c>
      <c r="Q35" s="23">
        <v>30974201328</v>
      </c>
      <c r="R35" s="21">
        <v>0.9571720374127235</v>
      </c>
      <c r="S35" s="23">
        <v>34284374000</v>
      </c>
      <c r="T35" s="23">
        <v>34284374000</v>
      </c>
      <c r="U35" s="23">
        <v>24393303886</v>
      </c>
      <c r="V35" s="21">
        <v>0.71149917703032872</v>
      </c>
      <c r="W35" s="23">
        <v>23234773946</v>
      </c>
      <c r="X35" s="22">
        <v>0.67770739947009095</v>
      </c>
      <c r="Y35" s="24">
        <v>35840589000</v>
      </c>
      <c r="Z35" s="24">
        <f t="shared" si="7"/>
        <v>1556215000</v>
      </c>
      <c r="AA35" s="49">
        <f t="shared" si="8"/>
        <v>4.539137859130804E-2</v>
      </c>
      <c r="AB35" s="44"/>
      <c r="AC35" s="17">
        <f t="shared" si="9"/>
        <v>0</v>
      </c>
      <c r="AD35" s="17">
        <f t="shared" si="10"/>
        <v>35840589000</v>
      </c>
      <c r="AE35" s="63">
        <v>0.01</v>
      </c>
      <c r="AF35" s="24">
        <f t="shared" si="11"/>
        <v>15562150</v>
      </c>
      <c r="AG35" s="66">
        <f t="shared" si="12"/>
        <v>34299936150</v>
      </c>
      <c r="AH35" s="46"/>
      <c r="AI35" s="91">
        <f t="shared" si="0"/>
        <v>35840589000</v>
      </c>
      <c r="AJ35" s="91">
        <f t="shared" si="1"/>
        <v>1556215000</v>
      </c>
      <c r="AK35" s="92">
        <f t="shared" si="2"/>
        <v>4.539137859130804E-2</v>
      </c>
    </row>
    <row r="36" spans="1:37" hidden="1">
      <c r="A36" s="18"/>
      <c r="B36" s="18" t="s">
        <v>18</v>
      </c>
      <c r="C36" s="19">
        <v>101548173000</v>
      </c>
      <c r="D36" s="20">
        <v>98278173000</v>
      </c>
      <c r="E36" s="20">
        <v>96375329963</v>
      </c>
      <c r="F36" s="21">
        <f t="shared" si="15"/>
        <v>0.98063819280604658</v>
      </c>
      <c r="G36" s="20">
        <v>85032512276</v>
      </c>
      <c r="H36" s="22">
        <f t="shared" si="4"/>
        <v>0.86522276188426905</v>
      </c>
      <c r="I36" s="19">
        <v>95662798000</v>
      </c>
      <c r="J36" s="20">
        <v>95662798000</v>
      </c>
      <c r="K36" s="20">
        <v>94319132663</v>
      </c>
      <c r="L36" s="21">
        <f t="shared" si="16"/>
        <v>0.98595414973122575</v>
      </c>
      <c r="M36" s="20">
        <v>83446970361</v>
      </c>
      <c r="N36" s="22">
        <f t="shared" si="6"/>
        <v>0.87230325796032016</v>
      </c>
      <c r="O36" s="23">
        <v>91526611000</v>
      </c>
      <c r="P36" s="23">
        <v>90029056215</v>
      </c>
      <c r="Q36" s="23">
        <v>89006236838</v>
      </c>
      <c r="R36" s="21">
        <v>0.98863900811580885</v>
      </c>
      <c r="S36" s="23">
        <v>107158461000</v>
      </c>
      <c r="T36" s="23">
        <v>107158461000</v>
      </c>
      <c r="U36" s="23">
        <v>99385661115</v>
      </c>
      <c r="V36" s="21">
        <v>0.92746443153004965</v>
      </c>
      <c r="W36" s="23">
        <v>65570997806</v>
      </c>
      <c r="X36" s="22">
        <v>0.61190686385464232</v>
      </c>
      <c r="Y36" s="24">
        <v>104153607000</v>
      </c>
      <c r="Z36" s="24">
        <f t="shared" si="7"/>
        <v>-3004854000</v>
      </c>
      <c r="AA36" s="49">
        <f t="shared" si="8"/>
        <v>-2.8041220188856575E-2</v>
      </c>
      <c r="AB36" s="44"/>
      <c r="AC36" s="17">
        <f t="shared" si="9"/>
        <v>0</v>
      </c>
      <c r="AD36" s="17">
        <f t="shared" si="10"/>
        <v>104153607000</v>
      </c>
      <c r="AE36" s="63">
        <v>0.01</v>
      </c>
      <c r="AF36" s="24">
        <f t="shared" si="11"/>
        <v>-30048540</v>
      </c>
      <c r="AG36" s="66">
        <f t="shared" si="12"/>
        <v>107128412460</v>
      </c>
      <c r="AH36" s="46"/>
      <c r="AI36" s="91">
        <f t="shared" si="0"/>
        <v>104153607000</v>
      </c>
      <c r="AJ36" s="91">
        <f t="shared" si="1"/>
        <v>-3004854000</v>
      </c>
      <c r="AK36" s="92">
        <f t="shared" si="2"/>
        <v>-2.8041220188856575E-2</v>
      </c>
    </row>
    <row r="37" spans="1:37">
      <c r="A37" s="11"/>
      <c r="B37" s="79" t="s">
        <v>29</v>
      </c>
      <c r="C37" s="80">
        <v>1195158940000</v>
      </c>
      <c r="D37" s="81">
        <v>1295965997279</v>
      </c>
      <c r="E37" s="81">
        <v>1258023285565</v>
      </c>
      <c r="F37" s="82">
        <f t="shared" si="15"/>
        <v>0.97072244812466979</v>
      </c>
      <c r="G37" s="81">
        <v>1041976506642</v>
      </c>
      <c r="H37" s="83">
        <f t="shared" si="4"/>
        <v>0.80401531277033944</v>
      </c>
      <c r="I37" s="80">
        <v>1842283814000</v>
      </c>
      <c r="J37" s="81">
        <v>2002242213349</v>
      </c>
      <c r="K37" s="81">
        <v>1982141176939</v>
      </c>
      <c r="L37" s="82">
        <f t="shared" si="16"/>
        <v>0.98996073687989106</v>
      </c>
      <c r="M37" s="81">
        <v>1732556214790</v>
      </c>
      <c r="N37" s="83">
        <f t="shared" si="6"/>
        <v>0.86530800481530323</v>
      </c>
      <c r="O37" s="84">
        <v>2033388532000</v>
      </c>
      <c r="P37" s="84">
        <v>2200458490627</v>
      </c>
      <c r="Q37" s="84">
        <v>2126917202705</v>
      </c>
      <c r="R37" s="82">
        <v>0.96657910692919047</v>
      </c>
      <c r="S37" s="84">
        <v>2355980790000</v>
      </c>
      <c r="T37" s="84">
        <v>2364491793554</v>
      </c>
      <c r="U37" s="84">
        <v>1954572561313</v>
      </c>
      <c r="V37" s="82">
        <v>0.82663537536543441</v>
      </c>
      <c r="W37" s="84">
        <v>1497177414758</v>
      </c>
      <c r="X37" s="83">
        <v>0.63319205371723264</v>
      </c>
      <c r="Y37" s="85">
        <v>2516671340000</v>
      </c>
      <c r="Z37" s="85">
        <f t="shared" si="7"/>
        <v>160690550000</v>
      </c>
      <c r="AA37" s="86">
        <f t="shared" si="8"/>
        <v>6.8205373610028541E-2</v>
      </c>
      <c r="AB37" s="96">
        <v>-7.3890291402140235E-2</v>
      </c>
      <c r="AC37" s="85">
        <f>AB37*Y37*(-1)</f>
        <v>185957578676.01474</v>
      </c>
      <c r="AD37" s="85">
        <f t="shared" si="10"/>
        <v>2330713761323.9854</v>
      </c>
      <c r="AE37" s="96">
        <v>0.01</v>
      </c>
      <c r="AF37" s="85">
        <f t="shared" si="11"/>
        <v>1606905500</v>
      </c>
      <c r="AG37" s="88">
        <f t="shared" si="12"/>
        <v>2357587695500</v>
      </c>
      <c r="AH37" s="94">
        <v>-30000000000</v>
      </c>
      <c r="AI37" s="91">
        <f t="shared" ref="AI37:AI68" si="17">Y37+AH37</f>
        <v>2486671340000</v>
      </c>
      <c r="AJ37" s="91">
        <f t="shared" ref="AJ37:AJ68" si="18">AI37-S37</f>
        <v>130690550000</v>
      </c>
      <c r="AK37" s="92">
        <f t="shared" ref="AK37:AK68" si="19">AI37/S37-1</f>
        <v>5.547182326558775E-2</v>
      </c>
    </row>
    <row r="38" spans="1:37" hidden="1">
      <c r="A38" s="18"/>
      <c r="B38" s="18" t="s">
        <v>16</v>
      </c>
      <c r="C38" s="19">
        <v>29485902000</v>
      </c>
      <c r="D38" s="20">
        <v>29485902000</v>
      </c>
      <c r="E38" s="20">
        <v>29253323192</v>
      </c>
      <c r="F38" s="21">
        <f t="shared" si="15"/>
        <v>0.99211220304537406</v>
      </c>
      <c r="G38" s="20">
        <v>27654454315</v>
      </c>
      <c r="H38" s="22">
        <f t="shared" si="4"/>
        <v>0.93788734409413688</v>
      </c>
      <c r="I38" s="19">
        <v>31861530000</v>
      </c>
      <c r="J38" s="20">
        <v>32677946000</v>
      </c>
      <c r="K38" s="20">
        <v>32342791451</v>
      </c>
      <c r="L38" s="21">
        <f t="shared" si="16"/>
        <v>0.98974370821838065</v>
      </c>
      <c r="M38" s="20">
        <v>31729268732</v>
      </c>
      <c r="N38" s="22">
        <f t="shared" si="6"/>
        <v>0.97096888317276731</v>
      </c>
      <c r="O38" s="23">
        <v>55573989000</v>
      </c>
      <c r="P38" s="23">
        <v>55573989000</v>
      </c>
      <c r="Q38" s="23">
        <v>52032583453</v>
      </c>
      <c r="R38" s="21">
        <v>0.9362758439564236</v>
      </c>
      <c r="S38" s="23">
        <v>61276696000</v>
      </c>
      <c r="T38" s="23">
        <v>61276696000</v>
      </c>
      <c r="U38" s="23">
        <v>37856070973</v>
      </c>
      <c r="V38" s="21">
        <v>0.61778903635731275</v>
      </c>
      <c r="W38" s="23">
        <v>35700143297</v>
      </c>
      <c r="X38" s="22">
        <v>0.58260555198668018</v>
      </c>
      <c r="Y38" s="24">
        <v>62079284000</v>
      </c>
      <c r="Z38" s="24">
        <f t="shared" si="7"/>
        <v>802588000</v>
      </c>
      <c r="AA38" s="49">
        <f t="shared" si="8"/>
        <v>1.309776884837266E-2</v>
      </c>
      <c r="AB38" s="44"/>
      <c r="AC38" s="17">
        <f t="shared" si="9"/>
        <v>0</v>
      </c>
      <c r="AD38" s="17">
        <f t="shared" si="10"/>
        <v>62079284000</v>
      </c>
      <c r="AE38" s="63">
        <v>0.01</v>
      </c>
      <c r="AF38" s="24">
        <f t="shared" si="11"/>
        <v>8025880</v>
      </c>
      <c r="AG38" s="66">
        <f t="shared" si="12"/>
        <v>61284721880</v>
      </c>
      <c r="AH38" s="46"/>
      <c r="AI38" s="91">
        <f t="shared" si="17"/>
        <v>62079284000</v>
      </c>
      <c r="AJ38" s="91">
        <f t="shared" si="18"/>
        <v>802588000</v>
      </c>
      <c r="AK38" s="92">
        <f t="shared" si="19"/>
        <v>1.309776884837266E-2</v>
      </c>
    </row>
    <row r="39" spans="1:37" hidden="1">
      <c r="A39" s="18"/>
      <c r="B39" s="18" t="s">
        <v>18</v>
      </c>
      <c r="C39" s="19">
        <v>1165673038000</v>
      </c>
      <c r="D39" s="20">
        <v>1266480095279</v>
      </c>
      <c r="E39" s="20">
        <v>1228769962373</v>
      </c>
      <c r="F39" s="21">
        <f t="shared" si="15"/>
        <v>0.97022445670755475</v>
      </c>
      <c r="G39" s="20">
        <v>1014322052327</v>
      </c>
      <c r="H39" s="22">
        <f t="shared" si="4"/>
        <v>0.80089853453523829</v>
      </c>
      <c r="I39" s="19">
        <v>1810422284000</v>
      </c>
      <c r="J39" s="20">
        <v>1969564267349</v>
      </c>
      <c r="K39" s="20">
        <v>1949798385488</v>
      </c>
      <c r="L39" s="21">
        <f t="shared" si="16"/>
        <v>0.98996433770216363</v>
      </c>
      <c r="M39" s="20">
        <v>1700826946058</v>
      </c>
      <c r="N39" s="22">
        <f t="shared" si="6"/>
        <v>0.86355493661919658</v>
      </c>
      <c r="O39" s="23">
        <v>1977814543000</v>
      </c>
      <c r="P39" s="23">
        <v>2144884501627</v>
      </c>
      <c r="Q39" s="23">
        <v>2074884619252</v>
      </c>
      <c r="R39" s="21">
        <v>0.96736426491873961</v>
      </c>
      <c r="S39" s="23">
        <v>2294704094000</v>
      </c>
      <c r="T39" s="23">
        <v>2303215097554</v>
      </c>
      <c r="U39" s="23">
        <v>1916716490340</v>
      </c>
      <c r="V39" s="21">
        <v>0.83219170123343711</v>
      </c>
      <c r="W39" s="23">
        <v>1461477271461</v>
      </c>
      <c r="X39" s="22">
        <v>0.63453790009151978</v>
      </c>
      <c r="Y39" s="24">
        <v>2454592056000</v>
      </c>
      <c r="Z39" s="24">
        <f t="shared" si="7"/>
        <v>159887962000</v>
      </c>
      <c r="AA39" s="49">
        <f t="shared" si="8"/>
        <v>6.9676941100188738E-2</v>
      </c>
      <c r="AB39" s="44"/>
      <c r="AC39" s="17">
        <f t="shared" si="9"/>
        <v>0</v>
      </c>
      <c r="AD39" s="17">
        <f t="shared" si="10"/>
        <v>2454592056000</v>
      </c>
      <c r="AE39" s="63">
        <v>0.01</v>
      </c>
      <c r="AF39" s="24">
        <f t="shared" si="11"/>
        <v>1598879620</v>
      </c>
      <c r="AG39" s="66">
        <f t="shared" si="12"/>
        <v>2296302973620</v>
      </c>
      <c r="AH39" s="46"/>
      <c r="AI39" s="91">
        <f t="shared" si="17"/>
        <v>2454592056000</v>
      </c>
      <c r="AJ39" s="91">
        <f t="shared" si="18"/>
        <v>159887962000</v>
      </c>
      <c r="AK39" s="92">
        <f t="shared" si="19"/>
        <v>6.9676941100188738E-2</v>
      </c>
    </row>
    <row r="40" spans="1:37">
      <c r="A40" s="11"/>
      <c r="B40" s="11" t="s">
        <v>68</v>
      </c>
      <c r="C40" s="12">
        <v>17315529000</v>
      </c>
      <c r="D40" s="13">
        <v>17774940403</v>
      </c>
      <c r="E40" s="13">
        <v>17624488369</v>
      </c>
      <c r="F40" s="14">
        <f t="shared" si="15"/>
        <v>0.99153572216902586</v>
      </c>
      <c r="G40" s="13">
        <v>16998990119</v>
      </c>
      <c r="H40" s="15">
        <f t="shared" si="4"/>
        <v>0.95634582921757438</v>
      </c>
      <c r="I40" s="12">
        <v>19129101000</v>
      </c>
      <c r="J40" s="13">
        <v>19500733000</v>
      </c>
      <c r="K40" s="13">
        <v>19478567937</v>
      </c>
      <c r="L40" s="14">
        <f t="shared" si="16"/>
        <v>0.99886337282808801</v>
      </c>
      <c r="M40" s="13">
        <v>18937113410</v>
      </c>
      <c r="N40" s="15">
        <f t="shared" si="6"/>
        <v>0.97109751771894937</v>
      </c>
      <c r="O40" s="16">
        <v>23326000000</v>
      </c>
      <c r="P40" s="16">
        <v>22037397380</v>
      </c>
      <c r="Q40" s="16">
        <v>21528514176</v>
      </c>
      <c r="R40" s="14">
        <v>0.97690819858510891</v>
      </c>
      <c r="S40" s="16">
        <v>25547444000</v>
      </c>
      <c r="T40" s="16">
        <v>25802344000</v>
      </c>
      <c r="U40" s="16">
        <v>21640826114</v>
      </c>
      <c r="V40" s="14">
        <v>0.83871551026526892</v>
      </c>
      <c r="W40" s="16">
        <v>17479893535</v>
      </c>
      <c r="X40" s="15">
        <v>0.67745370478744105</v>
      </c>
      <c r="Y40" s="17">
        <v>26493799000</v>
      </c>
      <c r="Z40" s="17">
        <f t="shared" si="7"/>
        <v>946355000</v>
      </c>
      <c r="AA40" s="48">
        <f t="shared" si="8"/>
        <v>3.7043040391829374E-2</v>
      </c>
      <c r="AB40" s="47">
        <v>-0.12996848666295591</v>
      </c>
      <c r="AC40" s="17">
        <f>AB40*Y40*(-1)</f>
        <v>3443358961.9825344</v>
      </c>
      <c r="AD40" s="17">
        <f t="shared" si="10"/>
        <v>23050440038.017464</v>
      </c>
      <c r="AE40" s="55">
        <v>0.01</v>
      </c>
      <c r="AF40" s="17">
        <f t="shared" si="11"/>
        <v>9463550</v>
      </c>
      <c r="AG40" s="66">
        <f t="shared" si="12"/>
        <v>25556907550</v>
      </c>
      <c r="AH40" s="46"/>
      <c r="AI40" s="91">
        <f t="shared" si="17"/>
        <v>26493799000</v>
      </c>
      <c r="AJ40" s="91">
        <f t="shared" si="18"/>
        <v>946355000</v>
      </c>
      <c r="AK40" s="92">
        <f t="shared" si="19"/>
        <v>3.7043040391829374E-2</v>
      </c>
    </row>
    <row r="41" spans="1:37" hidden="1">
      <c r="A41" s="18"/>
      <c r="B41" s="18" t="s">
        <v>16</v>
      </c>
      <c r="C41" s="19">
        <v>12315529000</v>
      </c>
      <c r="D41" s="20">
        <v>12774940403</v>
      </c>
      <c r="E41" s="20">
        <v>12624536685</v>
      </c>
      <c r="F41" s="21">
        <f t="shared" si="15"/>
        <v>0.9882266599095304</v>
      </c>
      <c r="G41" s="20">
        <v>12414590623</v>
      </c>
      <c r="H41" s="22">
        <f t="shared" si="4"/>
        <v>0.97179244923010544</v>
      </c>
      <c r="I41" s="19">
        <v>14982247000</v>
      </c>
      <c r="J41" s="20">
        <v>15353879000</v>
      </c>
      <c r="K41" s="20">
        <v>15332215417</v>
      </c>
      <c r="L41" s="21">
        <f t="shared" si="16"/>
        <v>0.99858904821380967</v>
      </c>
      <c r="M41" s="20">
        <v>15090995331</v>
      </c>
      <c r="N41" s="22">
        <f t="shared" si="6"/>
        <v>0.9828783547792711</v>
      </c>
      <c r="O41" s="23">
        <v>18808235000</v>
      </c>
      <c r="P41" s="23">
        <v>17852078899</v>
      </c>
      <c r="Q41" s="23">
        <v>17406175491</v>
      </c>
      <c r="R41" s="21">
        <v>0.97502232594182758</v>
      </c>
      <c r="S41" s="23">
        <v>20830879000</v>
      </c>
      <c r="T41" s="23">
        <v>20830879000</v>
      </c>
      <c r="U41" s="23">
        <v>16761718168</v>
      </c>
      <c r="V41" s="21">
        <v>0.80465726712732577</v>
      </c>
      <c r="W41" s="23">
        <v>14440243635</v>
      </c>
      <c r="X41" s="22">
        <v>0.69321336055958083</v>
      </c>
      <c r="Y41" s="24">
        <v>21550002000</v>
      </c>
      <c r="Z41" s="24">
        <f t="shared" si="7"/>
        <v>719123000</v>
      </c>
      <c r="AA41" s="49">
        <f t="shared" si="8"/>
        <v>3.4521970964355386E-2</v>
      </c>
      <c r="AB41" s="44"/>
      <c r="AC41" s="17">
        <f t="shared" si="9"/>
        <v>0</v>
      </c>
      <c r="AD41" s="17">
        <f t="shared" si="10"/>
        <v>21550002000</v>
      </c>
      <c r="AE41" s="63">
        <v>0.01</v>
      </c>
      <c r="AF41" s="24">
        <f t="shared" si="11"/>
        <v>7191230</v>
      </c>
      <c r="AG41" s="66">
        <f t="shared" si="12"/>
        <v>20838070230</v>
      </c>
      <c r="AH41" s="46"/>
      <c r="AI41" s="91">
        <f t="shared" si="17"/>
        <v>21550002000</v>
      </c>
      <c r="AJ41" s="91">
        <f t="shared" si="18"/>
        <v>719123000</v>
      </c>
      <c r="AK41" s="92">
        <f t="shared" si="19"/>
        <v>3.4521970964355386E-2</v>
      </c>
    </row>
    <row r="42" spans="1:37" hidden="1">
      <c r="A42" s="18"/>
      <c r="B42" s="18" t="s">
        <v>18</v>
      </c>
      <c r="C42" s="19">
        <v>5000000000</v>
      </c>
      <c r="D42" s="20">
        <v>5000000000</v>
      </c>
      <c r="E42" s="20">
        <v>4999951684</v>
      </c>
      <c r="F42" s="21">
        <f t="shared" si="15"/>
        <v>0.99999033680000005</v>
      </c>
      <c r="G42" s="20">
        <v>4584399496</v>
      </c>
      <c r="H42" s="22">
        <f t="shared" si="4"/>
        <v>0.91687989920000001</v>
      </c>
      <c r="I42" s="19">
        <v>4146854000</v>
      </c>
      <c r="J42" s="20">
        <v>4146854000</v>
      </c>
      <c r="K42" s="20">
        <v>4146352520</v>
      </c>
      <c r="L42" s="21">
        <f t="shared" si="16"/>
        <v>0.99987906977192831</v>
      </c>
      <c r="M42" s="20">
        <v>3846118079</v>
      </c>
      <c r="N42" s="22">
        <f t="shared" si="6"/>
        <v>0.92747853650019996</v>
      </c>
      <c r="O42" s="23">
        <v>4517765000</v>
      </c>
      <c r="P42" s="23">
        <v>4185318481</v>
      </c>
      <c r="Q42" s="23">
        <v>4122338685</v>
      </c>
      <c r="R42" s="21">
        <v>0.98495220942303241</v>
      </c>
      <c r="S42" s="23">
        <v>4716565000</v>
      </c>
      <c r="T42" s="23">
        <v>4971465000</v>
      </c>
      <c r="U42" s="23">
        <v>4879107946</v>
      </c>
      <c r="V42" s="21">
        <v>0.98142256779440262</v>
      </c>
      <c r="W42" s="23">
        <v>3039649900</v>
      </c>
      <c r="X42" s="22">
        <v>0.61141935023177274</v>
      </c>
      <c r="Y42" s="24">
        <v>4943797000</v>
      </c>
      <c r="Z42" s="24">
        <f t="shared" si="7"/>
        <v>227232000</v>
      </c>
      <c r="AA42" s="49">
        <f t="shared" si="8"/>
        <v>4.8177434213246384E-2</v>
      </c>
      <c r="AB42" s="44"/>
      <c r="AC42" s="17">
        <f t="shared" si="9"/>
        <v>0</v>
      </c>
      <c r="AD42" s="17">
        <f t="shared" si="10"/>
        <v>4943797000</v>
      </c>
      <c r="AE42" s="63">
        <v>0.01</v>
      </c>
      <c r="AF42" s="24">
        <f t="shared" si="11"/>
        <v>2272320</v>
      </c>
      <c r="AG42" s="66">
        <f t="shared" si="12"/>
        <v>4718837320</v>
      </c>
      <c r="AH42" s="46"/>
      <c r="AI42" s="91">
        <f t="shared" si="17"/>
        <v>4943797000</v>
      </c>
      <c r="AJ42" s="91">
        <f t="shared" si="18"/>
        <v>227232000</v>
      </c>
      <c r="AK42" s="92">
        <f t="shared" si="19"/>
        <v>4.8177434213246384E-2</v>
      </c>
    </row>
    <row r="43" spans="1:37">
      <c r="A43" s="11"/>
      <c r="B43" s="11" t="s">
        <v>30</v>
      </c>
      <c r="C43" s="12">
        <v>190711637000</v>
      </c>
      <c r="D43" s="13">
        <v>203708176618</v>
      </c>
      <c r="E43" s="13">
        <v>199543783691</v>
      </c>
      <c r="F43" s="50">
        <f t="shared" si="15"/>
        <v>0.97955706542497212</v>
      </c>
      <c r="G43" s="13">
        <v>159884712915</v>
      </c>
      <c r="H43" s="51">
        <f t="shared" si="4"/>
        <v>0.78487135651319906</v>
      </c>
      <c r="I43" s="12">
        <v>209929820000</v>
      </c>
      <c r="J43" s="13">
        <v>211752529664</v>
      </c>
      <c r="K43" s="13">
        <v>198829732874</v>
      </c>
      <c r="L43" s="50">
        <f t="shared" si="16"/>
        <v>0.93897217279762679</v>
      </c>
      <c r="M43" s="13">
        <v>150319562181</v>
      </c>
      <c r="N43" s="51">
        <f t="shared" si="6"/>
        <v>0.70988319440396175</v>
      </c>
      <c r="O43" s="16">
        <v>190039606000</v>
      </c>
      <c r="P43" s="16">
        <v>168273134111</v>
      </c>
      <c r="Q43" s="16">
        <v>150328244634</v>
      </c>
      <c r="R43" s="50">
        <v>0.89335855915559992</v>
      </c>
      <c r="S43" s="16">
        <v>239099500000</v>
      </c>
      <c r="T43" s="16">
        <v>239099500000</v>
      </c>
      <c r="U43" s="16">
        <v>174485003395</v>
      </c>
      <c r="V43" s="50">
        <v>0.72975896392506046</v>
      </c>
      <c r="W43" s="16">
        <v>97894754133</v>
      </c>
      <c r="X43" s="51">
        <v>0.40943102822465122</v>
      </c>
      <c r="Y43" s="17">
        <v>241107849000</v>
      </c>
      <c r="Z43" s="17">
        <f t="shared" si="7"/>
        <v>2008349000</v>
      </c>
      <c r="AA43" s="52">
        <f t="shared" si="8"/>
        <v>8.3996369712191488E-3</v>
      </c>
      <c r="AB43" s="53">
        <v>0</v>
      </c>
      <c r="AC43" s="17">
        <f t="shared" si="9"/>
        <v>0</v>
      </c>
      <c r="AD43" s="17">
        <f t="shared" si="10"/>
        <v>241107849000</v>
      </c>
      <c r="AE43" s="63">
        <v>0.01</v>
      </c>
      <c r="AF43" s="17">
        <f t="shared" si="11"/>
        <v>20083490</v>
      </c>
      <c r="AG43" s="66">
        <f t="shared" si="12"/>
        <v>239119583490</v>
      </c>
      <c r="AH43" s="46"/>
      <c r="AI43" s="91">
        <f t="shared" si="17"/>
        <v>241107849000</v>
      </c>
      <c r="AJ43" s="91">
        <f t="shared" si="18"/>
        <v>2008349000</v>
      </c>
      <c r="AK43" s="92">
        <f t="shared" si="19"/>
        <v>8.3996369712191488E-3</v>
      </c>
    </row>
    <row r="44" spans="1:37" hidden="1">
      <c r="A44" s="18"/>
      <c r="B44" s="18" t="s">
        <v>16</v>
      </c>
      <c r="C44" s="19">
        <v>28826780000</v>
      </c>
      <c r="D44" s="20">
        <v>29250923113</v>
      </c>
      <c r="E44" s="20">
        <v>28964675832</v>
      </c>
      <c r="F44" s="21">
        <f t="shared" si="15"/>
        <v>0.99021407700898223</v>
      </c>
      <c r="G44" s="20">
        <v>28219213762</v>
      </c>
      <c r="H44" s="22">
        <f t="shared" si="4"/>
        <v>0.96472899856820327</v>
      </c>
      <c r="I44" s="19">
        <v>31517336000</v>
      </c>
      <c r="J44" s="20">
        <v>34103705000</v>
      </c>
      <c r="K44" s="20">
        <v>32783569296</v>
      </c>
      <c r="L44" s="21">
        <f t="shared" si="16"/>
        <v>0.96129054881280496</v>
      </c>
      <c r="M44" s="20">
        <v>31515993593</v>
      </c>
      <c r="N44" s="22">
        <f t="shared" si="6"/>
        <v>0.92412227917758494</v>
      </c>
      <c r="O44" s="23">
        <v>38071000000</v>
      </c>
      <c r="P44" s="23">
        <v>37682158676</v>
      </c>
      <c r="Q44" s="23">
        <v>34075367101</v>
      </c>
      <c r="R44" s="21">
        <v>0.90428383877866347</v>
      </c>
      <c r="S44" s="23">
        <v>39580822000</v>
      </c>
      <c r="T44" s="23">
        <v>39580822000</v>
      </c>
      <c r="U44" s="23">
        <v>27586286191</v>
      </c>
      <c r="V44" s="21">
        <v>0.69696092190808978</v>
      </c>
      <c r="W44" s="23">
        <v>23993084461</v>
      </c>
      <c r="X44" s="22">
        <v>0.60617953970233363</v>
      </c>
      <c r="Y44" s="24">
        <v>40885323000</v>
      </c>
      <c r="Z44" s="24">
        <f t="shared" si="7"/>
        <v>1304501000</v>
      </c>
      <c r="AA44" s="49">
        <f t="shared" si="8"/>
        <v>3.2957905725151448E-2</v>
      </c>
      <c r="AB44" s="44"/>
      <c r="AC44" s="17">
        <f t="shared" si="9"/>
        <v>0</v>
      </c>
      <c r="AD44" s="17">
        <f t="shared" si="10"/>
        <v>40885323000</v>
      </c>
      <c r="AE44" s="63">
        <v>0.01</v>
      </c>
      <c r="AF44" s="24">
        <f t="shared" si="11"/>
        <v>13045010</v>
      </c>
      <c r="AG44" s="66">
        <f t="shared" si="12"/>
        <v>39593867010</v>
      </c>
      <c r="AH44" s="46"/>
      <c r="AI44" s="91">
        <f t="shared" si="17"/>
        <v>40885323000</v>
      </c>
      <c r="AJ44" s="91">
        <f t="shared" si="18"/>
        <v>1304501000</v>
      </c>
      <c r="AK44" s="92">
        <f t="shared" si="19"/>
        <v>3.2957905725151448E-2</v>
      </c>
    </row>
    <row r="45" spans="1:37" hidden="1">
      <c r="A45" s="18"/>
      <c r="B45" s="18" t="s">
        <v>18</v>
      </c>
      <c r="C45" s="19">
        <v>161884857000</v>
      </c>
      <c r="D45" s="20">
        <v>174457253505</v>
      </c>
      <c r="E45" s="20">
        <v>170579107859</v>
      </c>
      <c r="F45" s="21">
        <f t="shared" si="15"/>
        <v>0.97777022412032388</v>
      </c>
      <c r="G45" s="20">
        <v>131665499153</v>
      </c>
      <c r="H45" s="22">
        <f t="shared" si="4"/>
        <v>0.75471496029958096</v>
      </c>
      <c r="I45" s="19">
        <v>178412484000</v>
      </c>
      <c r="J45" s="20">
        <v>177648824664</v>
      </c>
      <c r="K45" s="20">
        <v>166046163578</v>
      </c>
      <c r="L45" s="21">
        <f t="shared" si="16"/>
        <v>0.93468765634703777</v>
      </c>
      <c r="M45" s="20">
        <v>118803568588</v>
      </c>
      <c r="N45" s="22">
        <f t="shared" si="6"/>
        <v>0.66875516239807231</v>
      </c>
      <c r="O45" s="23">
        <v>151968606000</v>
      </c>
      <c r="P45" s="23">
        <v>130590975435</v>
      </c>
      <c r="Q45" s="23">
        <v>116252877533</v>
      </c>
      <c r="R45" s="21">
        <v>0.89020605861745317</v>
      </c>
      <c r="S45" s="23">
        <v>199518678000</v>
      </c>
      <c r="T45" s="23">
        <v>199518678000</v>
      </c>
      <c r="U45" s="23">
        <v>146898717204</v>
      </c>
      <c r="V45" s="21">
        <v>0.73626548991067398</v>
      </c>
      <c r="W45" s="23">
        <v>73901669672</v>
      </c>
      <c r="X45" s="22">
        <v>0.37039975611706888</v>
      </c>
      <c r="Y45" s="24">
        <v>200222526000</v>
      </c>
      <c r="Z45" s="24">
        <f t="shared" si="7"/>
        <v>703848000</v>
      </c>
      <c r="AA45" s="49">
        <f t="shared" si="8"/>
        <v>3.5277298699822879E-3</v>
      </c>
      <c r="AB45" s="44"/>
      <c r="AC45" s="17">
        <f t="shared" si="9"/>
        <v>0</v>
      </c>
      <c r="AD45" s="17">
        <f t="shared" si="10"/>
        <v>200222526000</v>
      </c>
      <c r="AE45" s="63">
        <v>0.01</v>
      </c>
      <c r="AF45" s="24">
        <f t="shared" si="11"/>
        <v>7038480</v>
      </c>
      <c r="AG45" s="66">
        <f t="shared" si="12"/>
        <v>199525716480</v>
      </c>
      <c r="AH45" s="46"/>
      <c r="AI45" s="91">
        <f t="shared" si="17"/>
        <v>200222526000</v>
      </c>
      <c r="AJ45" s="91">
        <f t="shared" si="18"/>
        <v>703848000</v>
      </c>
      <c r="AK45" s="92">
        <f t="shared" si="19"/>
        <v>3.5277298699822879E-3</v>
      </c>
    </row>
    <row r="46" spans="1:37">
      <c r="A46" s="11"/>
      <c r="B46" s="11" t="s">
        <v>31</v>
      </c>
      <c r="C46" s="12">
        <v>38865190000</v>
      </c>
      <c r="D46" s="13">
        <v>39665190000</v>
      </c>
      <c r="E46" s="13">
        <v>39491601074</v>
      </c>
      <c r="F46" s="14">
        <f t="shared" si="15"/>
        <v>0.9956236456701707</v>
      </c>
      <c r="G46" s="13">
        <v>37696429239</v>
      </c>
      <c r="H46" s="15">
        <f t="shared" si="4"/>
        <v>0.95036552803604368</v>
      </c>
      <c r="I46" s="12">
        <v>37200397000</v>
      </c>
      <c r="J46" s="13">
        <v>37670953000</v>
      </c>
      <c r="K46" s="13">
        <v>37339930052</v>
      </c>
      <c r="L46" s="14">
        <f t="shared" si="16"/>
        <v>0.9912127800961128</v>
      </c>
      <c r="M46" s="13">
        <v>36112405670</v>
      </c>
      <c r="N46" s="15">
        <f t="shared" si="6"/>
        <v>0.95862734531828808</v>
      </c>
      <c r="O46" s="16">
        <v>42190713000</v>
      </c>
      <c r="P46" s="16">
        <v>41963199788</v>
      </c>
      <c r="Q46" s="16">
        <v>41508754173</v>
      </c>
      <c r="R46" s="14">
        <v>0.98917037744271452</v>
      </c>
      <c r="S46" s="16">
        <v>53354570000</v>
      </c>
      <c r="T46" s="16">
        <v>53354570000</v>
      </c>
      <c r="U46" s="16">
        <v>45284774354</v>
      </c>
      <c r="V46" s="14">
        <v>0.84875155687694603</v>
      </c>
      <c r="W46" s="16">
        <v>34638287435</v>
      </c>
      <c r="X46" s="15">
        <v>0.64920938234531733</v>
      </c>
      <c r="Y46" s="17">
        <v>55154956000</v>
      </c>
      <c r="Z46" s="17">
        <f t="shared" si="7"/>
        <v>1800386000</v>
      </c>
      <c r="AA46" s="48">
        <f t="shared" si="8"/>
        <v>3.3743801140183383E-2</v>
      </c>
      <c r="AB46" s="44">
        <v>0</v>
      </c>
      <c r="AC46" s="17">
        <f t="shared" si="9"/>
        <v>0</v>
      </c>
      <c r="AD46" s="17">
        <f t="shared" si="10"/>
        <v>55154956000</v>
      </c>
      <c r="AE46" s="63">
        <v>0.01</v>
      </c>
      <c r="AF46" s="17">
        <f t="shared" si="11"/>
        <v>18003860</v>
      </c>
      <c r="AG46" s="66">
        <f t="shared" si="12"/>
        <v>53372573860</v>
      </c>
      <c r="AH46" s="46"/>
      <c r="AI46" s="91">
        <f t="shared" si="17"/>
        <v>55154956000</v>
      </c>
      <c r="AJ46" s="91">
        <f t="shared" si="18"/>
        <v>1800386000</v>
      </c>
      <c r="AK46" s="92">
        <f t="shared" si="19"/>
        <v>3.3743801140183383E-2</v>
      </c>
    </row>
    <row r="47" spans="1:37" hidden="1">
      <c r="A47" s="18"/>
      <c r="B47" s="18" t="s">
        <v>16</v>
      </c>
      <c r="C47" s="19">
        <v>12316161000</v>
      </c>
      <c r="D47" s="20">
        <v>12316161000</v>
      </c>
      <c r="E47" s="20">
        <v>12151336109</v>
      </c>
      <c r="F47" s="21">
        <f t="shared" si="15"/>
        <v>0.9866171860695877</v>
      </c>
      <c r="G47" s="20">
        <v>11737821410</v>
      </c>
      <c r="H47" s="22">
        <f t="shared" si="4"/>
        <v>0.95304221908109188</v>
      </c>
      <c r="I47" s="19">
        <v>14190126000</v>
      </c>
      <c r="J47" s="20">
        <v>14660682000</v>
      </c>
      <c r="K47" s="20">
        <v>14371813684</v>
      </c>
      <c r="L47" s="21">
        <f t="shared" si="16"/>
        <v>0.98029639303273886</v>
      </c>
      <c r="M47" s="20">
        <v>13949321337</v>
      </c>
      <c r="N47" s="22">
        <f t="shared" si="6"/>
        <v>0.9514783375698348</v>
      </c>
      <c r="O47" s="23">
        <v>17005444000</v>
      </c>
      <c r="P47" s="23">
        <v>16831387386</v>
      </c>
      <c r="Q47" s="23">
        <v>16474950278</v>
      </c>
      <c r="R47" s="21">
        <v>0.97882307026594395</v>
      </c>
      <c r="S47" s="23">
        <v>17851899000</v>
      </c>
      <c r="T47" s="23">
        <v>17851899000</v>
      </c>
      <c r="U47" s="23">
        <v>12745497963</v>
      </c>
      <c r="V47" s="21">
        <v>0.71395754384449517</v>
      </c>
      <c r="W47" s="23">
        <v>11781043267</v>
      </c>
      <c r="X47" s="22">
        <v>0.65993221600682372</v>
      </c>
      <c r="Y47" s="24">
        <v>18529097000</v>
      </c>
      <c r="Z47" s="24">
        <f t="shared" si="7"/>
        <v>677198000</v>
      </c>
      <c r="AA47" s="49">
        <f t="shared" si="8"/>
        <v>3.7934227613544147E-2</v>
      </c>
      <c r="AB47" s="44"/>
      <c r="AC47" s="17">
        <f t="shared" si="9"/>
        <v>0</v>
      </c>
      <c r="AD47" s="17">
        <f t="shared" si="10"/>
        <v>18529097000</v>
      </c>
      <c r="AE47" s="63">
        <v>0.01</v>
      </c>
      <c r="AF47" s="24">
        <f t="shared" si="11"/>
        <v>6771980</v>
      </c>
      <c r="AG47" s="66">
        <f t="shared" si="12"/>
        <v>17858670980</v>
      </c>
      <c r="AH47" s="46"/>
      <c r="AI47" s="91">
        <f t="shared" si="17"/>
        <v>18529097000</v>
      </c>
      <c r="AJ47" s="91">
        <f t="shared" si="18"/>
        <v>677198000</v>
      </c>
      <c r="AK47" s="92">
        <f t="shared" si="19"/>
        <v>3.7934227613544147E-2</v>
      </c>
    </row>
    <row r="48" spans="1:37" hidden="1">
      <c r="A48" s="18"/>
      <c r="B48" s="18" t="s">
        <v>18</v>
      </c>
      <c r="C48" s="19">
        <v>26549029000</v>
      </c>
      <c r="D48" s="20">
        <v>27349029000</v>
      </c>
      <c r="E48" s="20">
        <v>27340264965</v>
      </c>
      <c r="F48" s="21">
        <f t="shared" si="15"/>
        <v>0.99967954858653296</v>
      </c>
      <c r="G48" s="20">
        <v>25958607829</v>
      </c>
      <c r="H48" s="22">
        <f t="shared" si="4"/>
        <v>0.94916012663557447</v>
      </c>
      <c r="I48" s="19">
        <v>23010271000</v>
      </c>
      <c r="J48" s="20">
        <v>23010271000</v>
      </c>
      <c r="K48" s="20">
        <v>22968116368</v>
      </c>
      <c r="L48" s="21">
        <f t="shared" si="16"/>
        <v>0.99816800801694161</v>
      </c>
      <c r="M48" s="20">
        <v>22163084333</v>
      </c>
      <c r="N48" s="22">
        <f t="shared" si="6"/>
        <v>0.96318223861857166</v>
      </c>
      <c r="O48" s="23">
        <v>25185269000</v>
      </c>
      <c r="P48" s="23">
        <v>25131812402</v>
      </c>
      <c r="Q48" s="23">
        <v>25033803895</v>
      </c>
      <c r="R48" s="21">
        <v>0.99610022128797204</v>
      </c>
      <c r="S48" s="23">
        <v>35502671000</v>
      </c>
      <c r="T48" s="23">
        <v>35502671000</v>
      </c>
      <c r="U48" s="23">
        <v>32539276391</v>
      </c>
      <c r="V48" s="21">
        <v>0.91653037572863183</v>
      </c>
      <c r="W48" s="23">
        <v>22857244168</v>
      </c>
      <c r="X48" s="22">
        <v>0.64381759242846825</v>
      </c>
      <c r="Y48" s="24">
        <v>36625859000</v>
      </c>
      <c r="Z48" s="24">
        <f t="shared" si="7"/>
        <v>1123188000</v>
      </c>
      <c r="AA48" s="49">
        <f t="shared" si="8"/>
        <v>3.1636718262690655E-2</v>
      </c>
      <c r="AB48" s="44"/>
      <c r="AC48" s="17">
        <f t="shared" si="9"/>
        <v>0</v>
      </c>
      <c r="AD48" s="17">
        <f t="shared" si="10"/>
        <v>36625859000</v>
      </c>
      <c r="AE48" s="63">
        <v>0.01</v>
      </c>
      <c r="AF48" s="24">
        <f t="shared" si="11"/>
        <v>11231880</v>
      </c>
      <c r="AG48" s="66">
        <f t="shared" si="12"/>
        <v>35513902880</v>
      </c>
      <c r="AH48" s="46"/>
      <c r="AI48" s="91">
        <f t="shared" si="17"/>
        <v>36625859000</v>
      </c>
      <c r="AJ48" s="91">
        <f t="shared" si="18"/>
        <v>1123188000</v>
      </c>
      <c r="AK48" s="92">
        <f t="shared" si="19"/>
        <v>3.1636718262690655E-2</v>
      </c>
    </row>
    <row r="49" spans="1:37">
      <c r="A49" s="11"/>
      <c r="B49" s="11" t="s">
        <v>32</v>
      </c>
      <c r="C49" s="12">
        <v>136639410000</v>
      </c>
      <c r="D49" s="13">
        <v>141029410000</v>
      </c>
      <c r="E49" s="13">
        <v>139732451965</v>
      </c>
      <c r="F49" s="14">
        <f t="shared" si="15"/>
        <v>0.99080363425614559</v>
      </c>
      <c r="G49" s="13">
        <v>122105738889</v>
      </c>
      <c r="H49" s="15">
        <f t="shared" si="4"/>
        <v>0.86581755457248244</v>
      </c>
      <c r="I49" s="12">
        <v>125183476000</v>
      </c>
      <c r="J49" s="13">
        <v>134073403000</v>
      </c>
      <c r="K49" s="13">
        <v>133286450066</v>
      </c>
      <c r="L49" s="14">
        <f t="shared" si="16"/>
        <v>0.99413043216334263</v>
      </c>
      <c r="M49" s="13">
        <v>118830127023</v>
      </c>
      <c r="N49" s="15">
        <f t="shared" si="6"/>
        <v>0.88630648856581939</v>
      </c>
      <c r="O49" s="16">
        <v>161429129000</v>
      </c>
      <c r="P49" s="16">
        <v>157874198884</v>
      </c>
      <c r="Q49" s="16">
        <v>156625960737</v>
      </c>
      <c r="R49" s="14">
        <v>0.99209346330291015</v>
      </c>
      <c r="S49" s="16">
        <v>194854441000</v>
      </c>
      <c r="T49" s="16">
        <v>194854441000</v>
      </c>
      <c r="U49" s="16">
        <v>153185433964</v>
      </c>
      <c r="V49" s="14">
        <v>0.78615315708406153</v>
      </c>
      <c r="W49" s="16">
        <v>112670425241</v>
      </c>
      <c r="X49" s="15">
        <v>0.57822867501901076</v>
      </c>
      <c r="Y49" s="17">
        <v>195932291000</v>
      </c>
      <c r="Z49" s="17">
        <f t="shared" si="7"/>
        <v>1077850000</v>
      </c>
      <c r="AA49" s="48">
        <f t="shared" si="8"/>
        <v>5.5315649695661939E-3</v>
      </c>
      <c r="AB49" s="47">
        <v>-0.1321732867569351</v>
      </c>
      <c r="AC49" s="17">
        <f>AB49*Y49*(-1)</f>
        <v>25897014883.286255</v>
      </c>
      <c r="AD49" s="17">
        <f t="shared" si="10"/>
        <v>170035276116.71375</v>
      </c>
      <c r="AE49" s="55">
        <v>0.01</v>
      </c>
      <c r="AF49" s="17">
        <f t="shared" si="11"/>
        <v>10778500</v>
      </c>
      <c r="AG49" s="66">
        <f t="shared" si="12"/>
        <v>194865219500</v>
      </c>
      <c r="AH49" s="46"/>
      <c r="AI49" s="91">
        <f t="shared" si="17"/>
        <v>195932291000</v>
      </c>
      <c r="AJ49" s="91">
        <f t="shared" si="18"/>
        <v>1077850000</v>
      </c>
      <c r="AK49" s="92">
        <f t="shared" si="19"/>
        <v>5.5315649695661939E-3</v>
      </c>
    </row>
    <row r="50" spans="1:37" hidden="1">
      <c r="A50" s="18"/>
      <c r="B50" s="18" t="s">
        <v>16</v>
      </c>
      <c r="C50" s="19">
        <v>80639410000</v>
      </c>
      <c r="D50" s="20">
        <v>85029410000</v>
      </c>
      <c r="E50" s="20">
        <v>84220623836</v>
      </c>
      <c r="F50" s="21">
        <f t="shared" si="15"/>
        <v>0.99048815975554816</v>
      </c>
      <c r="G50" s="20">
        <v>82657886656</v>
      </c>
      <c r="H50" s="22">
        <f t="shared" si="4"/>
        <v>0.9721093755207757</v>
      </c>
      <c r="I50" s="19">
        <v>88941521000</v>
      </c>
      <c r="J50" s="20">
        <v>97831448000</v>
      </c>
      <c r="K50" s="20">
        <v>97054823306</v>
      </c>
      <c r="L50" s="21">
        <f t="shared" si="16"/>
        <v>0.99206160483283456</v>
      </c>
      <c r="M50" s="20">
        <v>95234824236</v>
      </c>
      <c r="N50" s="22">
        <f t="shared" si="6"/>
        <v>0.97345818939529549</v>
      </c>
      <c r="O50" s="23">
        <v>116909119000</v>
      </c>
      <c r="P50" s="23">
        <v>115050780138</v>
      </c>
      <c r="Q50" s="23">
        <v>113986891333</v>
      </c>
      <c r="R50" s="21">
        <v>0.99075287621931896</v>
      </c>
      <c r="S50" s="23">
        <v>126727014000</v>
      </c>
      <c r="T50" s="23">
        <v>126727014000</v>
      </c>
      <c r="U50" s="23">
        <v>100086073917</v>
      </c>
      <c r="V50" s="21">
        <v>0.78977694461419257</v>
      </c>
      <c r="W50" s="23">
        <v>88533374604</v>
      </c>
      <c r="X50" s="22">
        <v>0.69861485574022919</v>
      </c>
      <c r="Y50" s="24">
        <v>127997520000</v>
      </c>
      <c r="Z50" s="24">
        <f t="shared" si="7"/>
        <v>1270506000</v>
      </c>
      <c r="AA50" s="49">
        <f t="shared" si="8"/>
        <v>1.0025534098041744E-2</v>
      </c>
      <c r="AB50" s="44"/>
      <c r="AC50" s="17">
        <f t="shared" si="9"/>
        <v>0</v>
      </c>
      <c r="AD50" s="17">
        <f t="shared" si="10"/>
        <v>127997520000</v>
      </c>
      <c r="AE50" s="63">
        <v>0.01</v>
      </c>
      <c r="AF50" s="24">
        <f t="shared" si="11"/>
        <v>12705060</v>
      </c>
      <c r="AG50" s="66">
        <f t="shared" si="12"/>
        <v>126739719060</v>
      </c>
      <c r="AH50" s="46"/>
      <c r="AI50" s="91">
        <f t="shared" si="17"/>
        <v>127997520000</v>
      </c>
      <c r="AJ50" s="91">
        <f t="shared" si="18"/>
        <v>1270506000</v>
      </c>
      <c r="AK50" s="92">
        <f t="shared" si="19"/>
        <v>1.0025534098041744E-2</v>
      </c>
    </row>
    <row r="51" spans="1:37" hidden="1">
      <c r="A51" s="18"/>
      <c r="B51" s="18" t="s">
        <v>18</v>
      </c>
      <c r="C51" s="19">
        <v>56000000000</v>
      </c>
      <c r="D51" s="20">
        <v>56000000000</v>
      </c>
      <c r="E51" s="20">
        <v>55511828129</v>
      </c>
      <c r="F51" s="21">
        <f t="shared" si="15"/>
        <v>0.99128264516071429</v>
      </c>
      <c r="G51" s="20">
        <v>39447852233</v>
      </c>
      <c r="H51" s="22">
        <f t="shared" si="4"/>
        <v>0.70442593273214282</v>
      </c>
      <c r="I51" s="19">
        <v>36241955000</v>
      </c>
      <c r="J51" s="20">
        <v>36241955000</v>
      </c>
      <c r="K51" s="20">
        <v>36231626760</v>
      </c>
      <c r="L51" s="21">
        <f t="shared" si="16"/>
        <v>0.99971501978852961</v>
      </c>
      <c r="M51" s="20">
        <v>23595302787</v>
      </c>
      <c r="N51" s="22">
        <f t="shared" si="6"/>
        <v>0.65104939253414995</v>
      </c>
      <c r="O51" s="23">
        <v>44520010000</v>
      </c>
      <c r="P51" s="23">
        <v>42823418746</v>
      </c>
      <c r="Q51" s="23">
        <v>42639069404</v>
      </c>
      <c r="R51" s="21">
        <v>0.995695127866987</v>
      </c>
      <c r="S51" s="23">
        <v>68127427000</v>
      </c>
      <c r="T51" s="23">
        <v>68127427000</v>
      </c>
      <c r="U51" s="23">
        <v>53099360047</v>
      </c>
      <c r="V51" s="21">
        <v>0.77941238037655525</v>
      </c>
      <c r="W51" s="23">
        <v>24137050637</v>
      </c>
      <c r="X51" s="22">
        <v>0.35429270852985539</v>
      </c>
      <c r="Y51" s="24">
        <v>67934771000</v>
      </c>
      <c r="Z51" s="24">
        <f t="shared" si="7"/>
        <v>-192656000</v>
      </c>
      <c r="AA51" s="49">
        <f t="shared" si="8"/>
        <v>-2.8278772365790683E-3</v>
      </c>
      <c r="AB51" s="44"/>
      <c r="AC51" s="17">
        <f t="shared" si="9"/>
        <v>0</v>
      </c>
      <c r="AD51" s="17">
        <f t="shared" si="10"/>
        <v>67934771000</v>
      </c>
      <c r="AE51" s="63">
        <v>0.01</v>
      </c>
      <c r="AF51" s="24">
        <f t="shared" si="11"/>
        <v>-1926560</v>
      </c>
      <c r="AG51" s="66">
        <f t="shared" si="12"/>
        <v>68125500440</v>
      </c>
      <c r="AH51" s="46"/>
      <c r="AI51" s="91">
        <f t="shared" si="17"/>
        <v>67934771000</v>
      </c>
      <c r="AJ51" s="91">
        <f t="shared" si="18"/>
        <v>-192656000</v>
      </c>
      <c r="AK51" s="92">
        <f t="shared" si="19"/>
        <v>-2.8278772365790683E-3</v>
      </c>
    </row>
    <row r="52" spans="1:37">
      <c r="A52" s="11"/>
      <c r="B52" s="11" t="s">
        <v>33</v>
      </c>
      <c r="C52" s="12">
        <v>34513083000</v>
      </c>
      <c r="D52" s="13">
        <v>34513083000</v>
      </c>
      <c r="E52" s="13">
        <v>33653876716</v>
      </c>
      <c r="F52" s="14">
        <f t="shared" si="15"/>
        <v>0.97510491067981375</v>
      </c>
      <c r="G52" s="13">
        <v>31826606260</v>
      </c>
      <c r="H52" s="15">
        <f t="shared" si="4"/>
        <v>0.92216062702946588</v>
      </c>
      <c r="I52" s="12">
        <v>34619116000</v>
      </c>
      <c r="J52" s="13">
        <v>35635549000</v>
      </c>
      <c r="K52" s="13">
        <v>35281715822</v>
      </c>
      <c r="L52" s="14">
        <f t="shared" si="16"/>
        <v>0.99007078078129229</v>
      </c>
      <c r="M52" s="13">
        <v>34170318112</v>
      </c>
      <c r="N52" s="15">
        <f t="shared" si="6"/>
        <v>0.95888288719783721</v>
      </c>
      <c r="O52" s="16">
        <v>40545790000</v>
      </c>
      <c r="P52" s="16">
        <v>37966547907</v>
      </c>
      <c r="Q52" s="16">
        <v>36561467179</v>
      </c>
      <c r="R52" s="14">
        <v>0.96299161220973317</v>
      </c>
      <c r="S52" s="16">
        <v>44064175000</v>
      </c>
      <c r="T52" s="16">
        <v>46737047637</v>
      </c>
      <c r="U52" s="16">
        <v>35661804691</v>
      </c>
      <c r="V52" s="14">
        <v>0.76303075384607444</v>
      </c>
      <c r="W52" s="16">
        <v>29940336664</v>
      </c>
      <c r="X52" s="15">
        <v>0.64061249432232725</v>
      </c>
      <c r="Y52" s="17">
        <v>48543330000</v>
      </c>
      <c r="Z52" s="17">
        <f t="shared" si="7"/>
        <v>4479155000</v>
      </c>
      <c r="AA52" s="48">
        <f t="shared" si="8"/>
        <v>0.10165071739116871</v>
      </c>
      <c r="AB52" s="44">
        <v>0</v>
      </c>
      <c r="AC52" s="17">
        <f t="shared" si="9"/>
        <v>0</v>
      </c>
      <c r="AD52" s="17">
        <f t="shared" si="10"/>
        <v>48543330000</v>
      </c>
      <c r="AE52" s="63">
        <v>0.01</v>
      </c>
      <c r="AF52" s="17">
        <f t="shared" si="11"/>
        <v>44791550</v>
      </c>
      <c r="AG52" s="66">
        <f t="shared" si="12"/>
        <v>44108966550</v>
      </c>
      <c r="AH52" s="46"/>
      <c r="AI52" s="91">
        <f t="shared" si="17"/>
        <v>48543330000</v>
      </c>
      <c r="AJ52" s="91">
        <f t="shared" si="18"/>
        <v>4479155000</v>
      </c>
      <c r="AK52" s="92">
        <f t="shared" si="19"/>
        <v>0.10165071739116871</v>
      </c>
    </row>
    <row r="53" spans="1:37" hidden="1">
      <c r="A53" s="18"/>
      <c r="B53" s="18" t="s">
        <v>16</v>
      </c>
      <c r="C53" s="19">
        <v>24642418000</v>
      </c>
      <c r="D53" s="20">
        <v>24642418000</v>
      </c>
      <c r="E53" s="20">
        <v>23898515125</v>
      </c>
      <c r="F53" s="21">
        <f t="shared" si="15"/>
        <v>0.96981209899937582</v>
      </c>
      <c r="G53" s="20">
        <v>23406460722</v>
      </c>
      <c r="H53" s="22">
        <f t="shared" si="4"/>
        <v>0.94984431811845738</v>
      </c>
      <c r="I53" s="19">
        <v>26819740000</v>
      </c>
      <c r="J53" s="20">
        <v>27836173000</v>
      </c>
      <c r="K53" s="20">
        <v>27623874012</v>
      </c>
      <c r="L53" s="21">
        <f t="shared" si="16"/>
        <v>0.99237326955828298</v>
      </c>
      <c r="M53" s="20">
        <v>27233658400</v>
      </c>
      <c r="N53" s="22">
        <f t="shared" si="6"/>
        <v>0.97835497717304742</v>
      </c>
      <c r="O53" s="23">
        <v>32102496000</v>
      </c>
      <c r="P53" s="23">
        <v>30607384363</v>
      </c>
      <c r="Q53" s="23">
        <v>29454823188</v>
      </c>
      <c r="R53" s="21">
        <v>0.96234368930939151</v>
      </c>
      <c r="S53" s="23">
        <v>33557193000</v>
      </c>
      <c r="T53" s="23">
        <v>36230065637</v>
      </c>
      <c r="U53" s="23">
        <v>25977549290</v>
      </c>
      <c r="V53" s="21">
        <v>0.71701634632067557</v>
      </c>
      <c r="W53" s="23">
        <v>23107687694</v>
      </c>
      <c r="X53" s="22">
        <v>0.63780419073823713</v>
      </c>
      <c r="Y53" s="24">
        <v>37872176000</v>
      </c>
      <c r="Z53" s="24">
        <f t="shared" si="7"/>
        <v>4314983000</v>
      </c>
      <c r="AA53" s="49">
        <f t="shared" si="8"/>
        <v>0.12858593387116746</v>
      </c>
      <c r="AB53" s="44"/>
      <c r="AC53" s="17">
        <f t="shared" si="9"/>
        <v>0</v>
      </c>
      <c r="AD53" s="17">
        <f t="shared" si="10"/>
        <v>37872176000</v>
      </c>
      <c r="AE53" s="63">
        <v>0.01</v>
      </c>
      <c r="AF53" s="24">
        <f t="shared" si="11"/>
        <v>43149830</v>
      </c>
      <c r="AG53" s="66">
        <f t="shared" si="12"/>
        <v>33600342830</v>
      </c>
      <c r="AH53" s="46"/>
      <c r="AI53" s="91">
        <f t="shared" si="17"/>
        <v>37872176000</v>
      </c>
      <c r="AJ53" s="91">
        <f t="shared" si="18"/>
        <v>4314983000</v>
      </c>
      <c r="AK53" s="92">
        <f t="shared" si="19"/>
        <v>0.12858593387116746</v>
      </c>
    </row>
    <row r="54" spans="1:37" hidden="1">
      <c r="A54" s="18"/>
      <c r="B54" s="18" t="s">
        <v>18</v>
      </c>
      <c r="C54" s="19">
        <v>9870665000</v>
      </c>
      <c r="D54" s="20">
        <v>9870665000</v>
      </c>
      <c r="E54" s="20">
        <v>9755361591</v>
      </c>
      <c r="F54" s="21">
        <f t="shared" si="15"/>
        <v>0.98831857742107543</v>
      </c>
      <c r="G54" s="20">
        <v>8420145538</v>
      </c>
      <c r="H54" s="22">
        <f t="shared" si="4"/>
        <v>0.85304744290278312</v>
      </c>
      <c r="I54" s="19">
        <v>7799376000</v>
      </c>
      <c r="J54" s="20">
        <v>7799376000</v>
      </c>
      <c r="K54" s="20">
        <v>7657841810</v>
      </c>
      <c r="L54" s="21">
        <f t="shared" si="16"/>
        <v>0.98185313927678319</v>
      </c>
      <c r="M54" s="20">
        <v>6936659712</v>
      </c>
      <c r="N54" s="22">
        <f t="shared" si="6"/>
        <v>0.88938649861219665</v>
      </c>
      <c r="O54" s="23">
        <v>8443294000</v>
      </c>
      <c r="P54" s="23">
        <v>7359163544</v>
      </c>
      <c r="Q54" s="23">
        <v>7106643991</v>
      </c>
      <c r="R54" s="21">
        <v>0.96568637841920479</v>
      </c>
      <c r="S54" s="23">
        <v>10506982000</v>
      </c>
      <c r="T54" s="23">
        <v>10506982000</v>
      </c>
      <c r="U54" s="23">
        <v>9684255401</v>
      </c>
      <c r="V54" s="21">
        <v>0.9216971534737568</v>
      </c>
      <c r="W54" s="23">
        <v>6832648970</v>
      </c>
      <c r="X54" s="22">
        <v>0.65029605742162688</v>
      </c>
      <c r="Y54" s="24">
        <v>10671154000</v>
      </c>
      <c r="Z54" s="24">
        <f t="shared" si="7"/>
        <v>164172000</v>
      </c>
      <c r="AA54" s="49">
        <f t="shared" si="8"/>
        <v>1.5625038664766056E-2</v>
      </c>
      <c r="AB54" s="44"/>
      <c r="AC54" s="17">
        <f t="shared" si="9"/>
        <v>0</v>
      </c>
      <c r="AD54" s="17">
        <f t="shared" si="10"/>
        <v>10671154000</v>
      </c>
      <c r="AE54" s="63">
        <v>0.01</v>
      </c>
      <c r="AF54" s="24">
        <f t="shared" si="11"/>
        <v>1641720</v>
      </c>
      <c r="AG54" s="66">
        <f t="shared" si="12"/>
        <v>10508623720</v>
      </c>
      <c r="AH54" s="46"/>
      <c r="AI54" s="91">
        <f t="shared" si="17"/>
        <v>10671154000</v>
      </c>
      <c r="AJ54" s="91">
        <f t="shared" si="18"/>
        <v>164172000</v>
      </c>
      <c r="AK54" s="92">
        <f t="shared" si="19"/>
        <v>1.5625038664766056E-2</v>
      </c>
    </row>
    <row r="55" spans="1:37">
      <c r="A55" s="11"/>
      <c r="B55" s="79" t="s">
        <v>54</v>
      </c>
      <c r="C55" s="80">
        <v>618586833000</v>
      </c>
      <c r="D55" s="81">
        <v>566463696548</v>
      </c>
      <c r="E55" s="81">
        <v>534943821605</v>
      </c>
      <c r="F55" s="82">
        <f t="shared" si="15"/>
        <v>0.9443567608390786</v>
      </c>
      <c r="G55" s="81">
        <v>333826689382</v>
      </c>
      <c r="H55" s="83">
        <f t="shared" si="4"/>
        <v>0.58931700551389665</v>
      </c>
      <c r="I55" s="80">
        <v>429550018000</v>
      </c>
      <c r="J55" s="81">
        <v>524106874959</v>
      </c>
      <c r="K55" s="81">
        <v>493977382817</v>
      </c>
      <c r="L55" s="82">
        <f t="shared" si="16"/>
        <v>0.94251269429664131</v>
      </c>
      <c r="M55" s="81">
        <v>347412958238</v>
      </c>
      <c r="N55" s="83">
        <f t="shared" si="6"/>
        <v>0.6628666305229779</v>
      </c>
      <c r="O55" s="84">
        <v>607726207000</v>
      </c>
      <c r="P55" s="84">
        <v>628378898877</v>
      </c>
      <c r="Q55" s="84">
        <v>611437648770</v>
      </c>
      <c r="R55" s="82">
        <v>0.97303975334423809</v>
      </c>
      <c r="S55" s="84">
        <v>850807005000</v>
      </c>
      <c r="T55" s="84">
        <v>850807005000</v>
      </c>
      <c r="U55" s="84">
        <v>522211893184</v>
      </c>
      <c r="V55" s="82">
        <v>0.61378419561084829</v>
      </c>
      <c r="W55" s="84">
        <v>272399707726</v>
      </c>
      <c r="X55" s="83">
        <v>0.32016627287406974</v>
      </c>
      <c r="Y55" s="85">
        <v>901382839000</v>
      </c>
      <c r="Z55" s="85">
        <f t="shared" si="7"/>
        <v>50575834000</v>
      </c>
      <c r="AA55" s="86">
        <f t="shared" si="8"/>
        <v>5.9444543477871425E-2</v>
      </c>
      <c r="AB55" s="87">
        <v>-0.15652494077688431</v>
      </c>
      <c r="AC55" s="85">
        <f>AB55*Y55*(-1)</f>
        <v>141088895491.77484</v>
      </c>
      <c r="AD55" s="85">
        <f t="shared" si="10"/>
        <v>760293943508.2251</v>
      </c>
      <c r="AE55" s="87">
        <v>0.01</v>
      </c>
      <c r="AF55" s="85">
        <f t="shared" si="11"/>
        <v>505758340</v>
      </c>
      <c r="AG55" s="88">
        <f t="shared" si="12"/>
        <v>851312763340</v>
      </c>
      <c r="AH55" s="94">
        <v>-20000000000</v>
      </c>
      <c r="AI55" s="91">
        <f t="shared" si="17"/>
        <v>881382839000</v>
      </c>
      <c r="AJ55" s="91">
        <f t="shared" si="18"/>
        <v>30575834000</v>
      </c>
      <c r="AK55" s="92">
        <f t="shared" si="19"/>
        <v>3.593744976276958E-2</v>
      </c>
    </row>
    <row r="56" spans="1:37" hidden="1">
      <c r="A56" s="18"/>
      <c r="B56" s="18" t="s">
        <v>16</v>
      </c>
      <c r="C56" s="19">
        <v>83959257000</v>
      </c>
      <c r="D56" s="20">
        <v>83959257000</v>
      </c>
      <c r="E56" s="20">
        <v>82508216053</v>
      </c>
      <c r="F56" s="21">
        <f t="shared" si="15"/>
        <v>0.98271732029500924</v>
      </c>
      <c r="G56" s="20">
        <v>79684784612</v>
      </c>
      <c r="H56" s="22">
        <f t="shared" si="4"/>
        <v>0.9490887301682529</v>
      </c>
      <c r="I56" s="19">
        <v>101093413000</v>
      </c>
      <c r="J56" s="20">
        <v>101093413000</v>
      </c>
      <c r="K56" s="20">
        <v>99925325707</v>
      </c>
      <c r="L56" s="21">
        <f t="shared" si="16"/>
        <v>0.9884454658485019</v>
      </c>
      <c r="M56" s="20">
        <v>94716696956</v>
      </c>
      <c r="N56" s="22">
        <f t="shared" si="6"/>
        <v>0.93692253674331882</v>
      </c>
      <c r="O56" s="23">
        <v>126458908000</v>
      </c>
      <c r="P56" s="23">
        <v>122919765677</v>
      </c>
      <c r="Q56" s="23">
        <v>122400105945</v>
      </c>
      <c r="R56" s="21">
        <v>0.99577236639577127</v>
      </c>
      <c r="S56" s="23">
        <v>131657322000</v>
      </c>
      <c r="T56" s="23">
        <v>131657322000</v>
      </c>
      <c r="U56" s="23">
        <v>93361366524</v>
      </c>
      <c r="V56" s="21">
        <v>0.70912399785862268</v>
      </c>
      <c r="W56" s="23">
        <v>86913765019</v>
      </c>
      <c r="X56" s="22">
        <v>0.66015139681331203</v>
      </c>
      <c r="Y56" s="24">
        <v>137796293000</v>
      </c>
      <c r="Z56" s="24">
        <f t="shared" si="7"/>
        <v>6138971000</v>
      </c>
      <c r="AA56" s="49">
        <f t="shared" si="8"/>
        <v>4.6628405520811045E-2</v>
      </c>
      <c r="AB56" s="44"/>
      <c r="AC56" s="17">
        <f t="shared" si="9"/>
        <v>0</v>
      </c>
      <c r="AD56" s="17">
        <f t="shared" si="10"/>
        <v>137796293000</v>
      </c>
      <c r="AE56" s="63">
        <v>0.01</v>
      </c>
      <c r="AF56" s="24">
        <f t="shared" si="11"/>
        <v>61389710</v>
      </c>
      <c r="AG56" s="66">
        <f t="shared" si="12"/>
        <v>131718711710</v>
      </c>
      <c r="AH56" s="46"/>
      <c r="AI56" s="91">
        <f t="shared" si="17"/>
        <v>137796293000</v>
      </c>
      <c r="AJ56" s="91">
        <f t="shared" si="18"/>
        <v>6138971000</v>
      </c>
      <c r="AK56" s="92">
        <f t="shared" si="19"/>
        <v>4.6628405520811045E-2</v>
      </c>
    </row>
    <row r="57" spans="1:37" hidden="1">
      <c r="A57" s="18"/>
      <c r="B57" s="18" t="s">
        <v>18</v>
      </c>
      <c r="C57" s="19">
        <v>534627576000</v>
      </c>
      <c r="D57" s="20">
        <v>482504439548</v>
      </c>
      <c r="E57" s="20">
        <v>452435605552</v>
      </c>
      <c r="F57" s="21">
        <f t="shared" si="15"/>
        <v>0.93768174646399549</v>
      </c>
      <c r="G57" s="20">
        <v>254141904770</v>
      </c>
      <c r="H57" s="22">
        <f t="shared" si="4"/>
        <v>0.52671412724839339</v>
      </c>
      <c r="I57" s="19">
        <v>328456605000</v>
      </c>
      <c r="J57" s="20">
        <v>423013461959</v>
      </c>
      <c r="K57" s="20">
        <v>394052057110</v>
      </c>
      <c r="L57" s="21">
        <f t="shared" si="16"/>
        <v>0.9315355007500753</v>
      </c>
      <c r="M57" s="20">
        <v>252696261282</v>
      </c>
      <c r="N57" s="22">
        <f t="shared" si="6"/>
        <v>0.59737167727889529</v>
      </c>
      <c r="O57" s="23">
        <v>481267299000</v>
      </c>
      <c r="P57" s="23">
        <v>505459133200</v>
      </c>
      <c r="Q57" s="23">
        <v>489037542825</v>
      </c>
      <c r="R57" s="21">
        <v>0.96751153694456582</v>
      </c>
      <c r="S57" s="23">
        <v>719149683000</v>
      </c>
      <c r="T57" s="23">
        <v>719149683000</v>
      </c>
      <c r="U57" s="23">
        <v>428850526660</v>
      </c>
      <c r="V57" s="21">
        <v>0.59632999471126791</v>
      </c>
      <c r="W57" s="23">
        <v>185485942707</v>
      </c>
      <c r="X57" s="22">
        <v>0.2579239720070905</v>
      </c>
      <c r="Y57" s="24">
        <v>763586546000</v>
      </c>
      <c r="Z57" s="24">
        <f t="shared" si="7"/>
        <v>44436863000</v>
      </c>
      <c r="AA57" s="49">
        <f t="shared" si="8"/>
        <v>6.1790840002358793E-2</v>
      </c>
      <c r="AB57" s="44"/>
      <c r="AC57" s="17">
        <f t="shared" si="9"/>
        <v>0</v>
      </c>
      <c r="AD57" s="17">
        <f t="shared" si="10"/>
        <v>763586546000</v>
      </c>
      <c r="AE57" s="63">
        <v>0.01</v>
      </c>
      <c r="AF57" s="24">
        <f t="shared" si="11"/>
        <v>444368630</v>
      </c>
      <c r="AG57" s="66">
        <f t="shared" si="12"/>
        <v>719594051630</v>
      </c>
      <c r="AH57" s="46"/>
      <c r="AI57" s="91">
        <f t="shared" si="17"/>
        <v>763586546000</v>
      </c>
      <c r="AJ57" s="91">
        <f t="shared" si="18"/>
        <v>44436863000</v>
      </c>
      <c r="AK57" s="92">
        <f t="shared" si="19"/>
        <v>6.1790840002358793E-2</v>
      </c>
    </row>
    <row r="58" spans="1:37">
      <c r="A58" s="11"/>
      <c r="B58" s="67" t="s">
        <v>64</v>
      </c>
      <c r="C58" s="68">
        <v>83754532000</v>
      </c>
      <c r="D58" s="69">
        <v>82442219408</v>
      </c>
      <c r="E58" s="69">
        <v>72884668782</v>
      </c>
      <c r="F58" s="70">
        <f t="shared" si="15"/>
        <v>0.8840697073097894</v>
      </c>
      <c r="G58" s="69">
        <v>58030249092</v>
      </c>
      <c r="H58" s="71">
        <f t="shared" si="4"/>
        <v>0.70388994266169502</v>
      </c>
      <c r="I58" s="68">
        <v>65282117000</v>
      </c>
      <c r="J58" s="69">
        <v>64050645030</v>
      </c>
      <c r="K58" s="69">
        <v>59638795913</v>
      </c>
      <c r="L58" s="70">
        <f t="shared" si="16"/>
        <v>0.93111936476309365</v>
      </c>
      <c r="M58" s="69">
        <v>46968892606</v>
      </c>
      <c r="N58" s="71">
        <f t="shared" si="6"/>
        <v>0.73330865885895047</v>
      </c>
      <c r="O58" s="72">
        <v>73570555000</v>
      </c>
      <c r="P58" s="72">
        <v>74522397958</v>
      </c>
      <c r="Q58" s="72">
        <v>67635089987</v>
      </c>
      <c r="R58" s="70">
        <v>0.90758069842463185</v>
      </c>
      <c r="S58" s="72">
        <v>89848889000</v>
      </c>
      <c r="T58" s="72">
        <v>92706070171</v>
      </c>
      <c r="U58" s="72">
        <v>70463794230</v>
      </c>
      <c r="V58" s="70">
        <v>0.76007745879020383</v>
      </c>
      <c r="W58" s="72">
        <v>47766803328</v>
      </c>
      <c r="X58" s="71">
        <v>0.51525000725294734</v>
      </c>
      <c r="Y58" s="73">
        <v>88464749000</v>
      </c>
      <c r="Z58" s="73">
        <f t="shared" si="7"/>
        <v>-1384140000</v>
      </c>
      <c r="AA58" s="74">
        <f t="shared" si="8"/>
        <v>-1.5405198833343348E-2</v>
      </c>
      <c r="AB58" s="75">
        <v>-0.1162674800086167</v>
      </c>
      <c r="AC58" s="73">
        <f>AB58*Y58*(-1)</f>
        <v>10285573435.824795</v>
      </c>
      <c r="AD58" s="73">
        <f t="shared" si="10"/>
        <v>78179175564.175201</v>
      </c>
      <c r="AE58" s="75">
        <v>0.01</v>
      </c>
      <c r="AF58" s="73">
        <f t="shared" si="11"/>
        <v>-13841400</v>
      </c>
      <c r="AG58" s="76">
        <f t="shared" si="12"/>
        <v>89835047600</v>
      </c>
      <c r="AH58" s="93">
        <v>2000000000</v>
      </c>
      <c r="AI58" s="91">
        <f t="shared" si="17"/>
        <v>90464749000</v>
      </c>
      <c r="AJ58" s="91">
        <f t="shared" si="18"/>
        <v>615860000</v>
      </c>
      <c r="AK58" s="92">
        <f t="shared" si="19"/>
        <v>6.8543974984487388E-3</v>
      </c>
    </row>
    <row r="59" spans="1:37" hidden="1">
      <c r="A59" s="18"/>
      <c r="B59" s="18" t="s">
        <v>16</v>
      </c>
      <c r="C59" s="19">
        <v>15878810000</v>
      </c>
      <c r="D59" s="20">
        <v>16309727408</v>
      </c>
      <c r="E59" s="20">
        <v>15716110296</v>
      </c>
      <c r="F59" s="21">
        <f t="shared" si="15"/>
        <v>0.96360349274085177</v>
      </c>
      <c r="G59" s="20">
        <v>15381957210</v>
      </c>
      <c r="H59" s="22">
        <f t="shared" si="4"/>
        <v>0.94311553008881532</v>
      </c>
      <c r="I59" s="19">
        <v>17410813000</v>
      </c>
      <c r="J59" s="20">
        <v>18777757000</v>
      </c>
      <c r="K59" s="20">
        <v>17869343531</v>
      </c>
      <c r="L59" s="21">
        <f t="shared" si="16"/>
        <v>0.9516228978253366</v>
      </c>
      <c r="M59" s="20">
        <v>17237155781</v>
      </c>
      <c r="N59" s="22">
        <f t="shared" si="6"/>
        <v>0.91795605731824093</v>
      </c>
      <c r="O59" s="23">
        <v>21023486000</v>
      </c>
      <c r="P59" s="23">
        <v>21996655055</v>
      </c>
      <c r="Q59" s="23">
        <v>20874084043</v>
      </c>
      <c r="R59" s="21">
        <v>0.94896628559237095</v>
      </c>
      <c r="S59" s="23">
        <v>22546246000</v>
      </c>
      <c r="T59" s="23">
        <v>22546246000</v>
      </c>
      <c r="U59" s="23">
        <v>16868854871</v>
      </c>
      <c r="V59" s="21">
        <v>0.74818907196346562</v>
      </c>
      <c r="W59" s="23">
        <v>14354854733</v>
      </c>
      <c r="X59" s="22">
        <v>0.63668491566179131</v>
      </c>
      <c r="Y59" s="24">
        <v>23431235000</v>
      </c>
      <c r="Z59" s="24">
        <f t="shared" si="7"/>
        <v>884989000</v>
      </c>
      <c r="AA59" s="49">
        <f t="shared" si="8"/>
        <v>3.925216641386764E-2</v>
      </c>
      <c r="AB59" s="44"/>
      <c r="AC59" s="17">
        <f t="shared" si="9"/>
        <v>0</v>
      </c>
      <c r="AD59" s="17">
        <f t="shared" si="10"/>
        <v>23431235000</v>
      </c>
      <c r="AE59" s="63">
        <v>0.01</v>
      </c>
      <c r="AF59" s="24">
        <f t="shared" si="11"/>
        <v>8849890</v>
      </c>
      <c r="AG59" s="66">
        <f t="shared" si="12"/>
        <v>22555095890</v>
      </c>
      <c r="AH59" s="46"/>
      <c r="AI59" s="91">
        <f t="shared" si="17"/>
        <v>23431235000</v>
      </c>
      <c r="AJ59" s="91">
        <f t="shared" si="18"/>
        <v>884989000</v>
      </c>
      <c r="AK59" s="92">
        <f t="shared" si="19"/>
        <v>3.925216641386764E-2</v>
      </c>
    </row>
    <row r="60" spans="1:37" hidden="1">
      <c r="A60" s="18"/>
      <c r="B60" s="18" t="s">
        <v>18</v>
      </c>
      <c r="C60" s="19">
        <v>67875722000</v>
      </c>
      <c r="D60" s="20">
        <v>66132492000</v>
      </c>
      <c r="E60" s="20">
        <v>57168558486</v>
      </c>
      <c r="F60" s="21">
        <f t="shared" si="15"/>
        <v>0.86445492612012864</v>
      </c>
      <c r="G60" s="20">
        <v>42648291882</v>
      </c>
      <c r="H60" s="22">
        <f t="shared" si="4"/>
        <v>0.64489164996232107</v>
      </c>
      <c r="I60" s="19">
        <v>47871304000</v>
      </c>
      <c r="J60" s="20">
        <v>45272888030</v>
      </c>
      <c r="K60" s="20">
        <v>41769452382</v>
      </c>
      <c r="L60" s="21">
        <f t="shared" si="16"/>
        <v>0.92261515002801553</v>
      </c>
      <c r="M60" s="20">
        <v>29731736825</v>
      </c>
      <c r="N60" s="22">
        <f t="shared" si="6"/>
        <v>0.6567227786594555</v>
      </c>
      <c r="O60" s="23">
        <v>52547069000</v>
      </c>
      <c r="P60" s="23">
        <v>52525742903</v>
      </c>
      <c r="Q60" s="23">
        <v>46761005944</v>
      </c>
      <c r="R60" s="21">
        <v>0.89024930176340733</v>
      </c>
      <c r="S60" s="23">
        <v>67302643000</v>
      </c>
      <c r="T60" s="23">
        <v>70159824171</v>
      </c>
      <c r="U60" s="23">
        <v>53594939359</v>
      </c>
      <c r="V60" s="21">
        <v>0.7638978573887738</v>
      </c>
      <c r="W60" s="23">
        <v>33411948595</v>
      </c>
      <c r="X60" s="22">
        <v>0.47622623046439388</v>
      </c>
      <c r="Y60" s="24">
        <v>65033514000</v>
      </c>
      <c r="Z60" s="24">
        <f t="shared" si="7"/>
        <v>-2269129000</v>
      </c>
      <c r="AA60" s="49">
        <f t="shared" si="8"/>
        <v>-3.3715302978517547E-2</v>
      </c>
      <c r="AB60" s="44"/>
      <c r="AC60" s="17">
        <f t="shared" si="9"/>
        <v>0</v>
      </c>
      <c r="AD60" s="17">
        <f t="shared" si="10"/>
        <v>65033514000</v>
      </c>
      <c r="AE60" s="63">
        <v>0.01</v>
      </c>
      <c r="AF60" s="24">
        <f t="shared" si="11"/>
        <v>-22691290</v>
      </c>
      <c r="AG60" s="66">
        <f t="shared" si="12"/>
        <v>67279951710</v>
      </c>
      <c r="AH60" s="46"/>
      <c r="AI60" s="91">
        <f t="shared" si="17"/>
        <v>65033514000</v>
      </c>
      <c r="AJ60" s="91">
        <f t="shared" si="18"/>
        <v>-2269129000</v>
      </c>
      <c r="AK60" s="92">
        <f t="shared" si="19"/>
        <v>-3.3715302978517547E-2</v>
      </c>
    </row>
    <row r="61" spans="1:37">
      <c r="A61" s="11"/>
      <c r="B61" s="11" t="s">
        <v>34</v>
      </c>
      <c r="C61" s="12">
        <v>3127773051000</v>
      </c>
      <c r="D61" s="13">
        <v>3576079315000</v>
      </c>
      <c r="E61" s="13">
        <v>3447943584158</v>
      </c>
      <c r="F61" s="14">
        <f t="shared" si="15"/>
        <v>0.96416865523520978</v>
      </c>
      <c r="G61" s="13">
        <v>3018777287853</v>
      </c>
      <c r="H61" s="15">
        <f t="shared" si="4"/>
        <v>0.84415837064648547</v>
      </c>
      <c r="I61" s="12">
        <v>3663197568000</v>
      </c>
      <c r="J61" s="13">
        <v>3730300070151</v>
      </c>
      <c r="K61" s="13">
        <v>3593486693260</v>
      </c>
      <c r="L61" s="14">
        <f t="shared" si="16"/>
        <v>0.96332376100631978</v>
      </c>
      <c r="M61" s="13">
        <v>3255204719466</v>
      </c>
      <c r="N61" s="15">
        <f t="shared" si="6"/>
        <v>0.87263883823003852</v>
      </c>
      <c r="O61" s="16">
        <v>4006760213000</v>
      </c>
      <c r="P61" s="16">
        <v>4126637310862</v>
      </c>
      <c r="Q61" s="16">
        <v>3974193255453</v>
      </c>
      <c r="R61" s="14">
        <v>0.96305852830639083</v>
      </c>
      <c r="S61" s="16">
        <v>4588214335000</v>
      </c>
      <c r="T61" s="16">
        <v>4741294092362</v>
      </c>
      <c r="U61" s="16">
        <v>3572741273735</v>
      </c>
      <c r="V61" s="14">
        <v>0.75353715760651019</v>
      </c>
      <c r="W61" s="16">
        <v>3181371031927</v>
      </c>
      <c r="X61" s="15">
        <v>0.67099213209575792</v>
      </c>
      <c r="Y61" s="17">
        <v>5145853761000</v>
      </c>
      <c r="Z61" s="17">
        <f t="shared" si="7"/>
        <v>557639426000</v>
      </c>
      <c r="AA61" s="48">
        <f t="shared" si="8"/>
        <v>0.12153735315854641</v>
      </c>
      <c r="AB61" s="44">
        <v>0</v>
      </c>
      <c r="AC61" s="17">
        <f t="shared" si="9"/>
        <v>0</v>
      </c>
      <c r="AD61" s="17">
        <f t="shared" si="10"/>
        <v>5145853761000</v>
      </c>
      <c r="AE61" s="63">
        <v>0.01</v>
      </c>
      <c r="AF61" s="17">
        <f t="shared" si="11"/>
        <v>5576394260</v>
      </c>
      <c r="AG61" s="66">
        <f t="shared" si="12"/>
        <v>4593790729260</v>
      </c>
      <c r="AH61" s="46"/>
      <c r="AI61" s="91">
        <f t="shared" si="17"/>
        <v>5145853761000</v>
      </c>
      <c r="AJ61" s="91">
        <f t="shared" si="18"/>
        <v>557639426000</v>
      </c>
      <c r="AK61" s="92">
        <f t="shared" si="19"/>
        <v>0.12153735315854641</v>
      </c>
    </row>
    <row r="62" spans="1:37" hidden="1">
      <c r="A62" s="18"/>
      <c r="B62" s="18" t="s">
        <v>16</v>
      </c>
      <c r="C62" s="19">
        <v>23016670000</v>
      </c>
      <c r="D62" s="20">
        <v>23016670000</v>
      </c>
      <c r="E62" s="20">
        <v>21056073983</v>
      </c>
      <c r="F62" s="21">
        <f t="shared" si="15"/>
        <v>0.91481843303136379</v>
      </c>
      <c r="G62" s="20">
        <v>15949582378</v>
      </c>
      <c r="H62" s="22">
        <f t="shared" si="4"/>
        <v>0.69295785958611733</v>
      </c>
      <c r="I62" s="19">
        <v>24742920000</v>
      </c>
      <c r="J62" s="20">
        <v>25407998000</v>
      </c>
      <c r="K62" s="20">
        <v>24584423423</v>
      </c>
      <c r="L62" s="21">
        <f t="shared" si="16"/>
        <v>0.96758601063334471</v>
      </c>
      <c r="M62" s="20">
        <v>18831588228</v>
      </c>
      <c r="N62" s="22">
        <f t="shared" si="6"/>
        <v>0.74116773104279998</v>
      </c>
      <c r="O62" s="23">
        <v>28283103000</v>
      </c>
      <c r="P62" s="23">
        <v>28283103000</v>
      </c>
      <c r="Q62" s="23">
        <v>21363757095</v>
      </c>
      <c r="R62" s="21">
        <v>0.75535407465722559</v>
      </c>
      <c r="S62" s="23">
        <v>31244029000</v>
      </c>
      <c r="T62" s="23">
        <v>31244029000</v>
      </c>
      <c r="U62" s="23">
        <v>20157452614</v>
      </c>
      <c r="V62" s="21">
        <v>0.64516175599504144</v>
      </c>
      <c r="W62" s="23">
        <v>13157609622</v>
      </c>
      <c r="X62" s="22">
        <v>0.42112397290375064</v>
      </c>
      <c r="Y62" s="24">
        <v>27625445000</v>
      </c>
      <c r="Z62" s="24">
        <f t="shared" si="7"/>
        <v>-3618584000</v>
      </c>
      <c r="AA62" s="49">
        <f t="shared" si="8"/>
        <v>-0.11581681735092486</v>
      </c>
      <c r="AB62" s="44"/>
      <c r="AC62" s="17">
        <f t="shared" si="9"/>
        <v>0</v>
      </c>
      <c r="AD62" s="17">
        <f t="shared" si="10"/>
        <v>27625445000</v>
      </c>
      <c r="AE62" s="63">
        <v>0.01</v>
      </c>
      <c r="AF62" s="24">
        <f t="shared" si="11"/>
        <v>-36185840</v>
      </c>
      <c r="AG62" s="66">
        <f t="shared" si="12"/>
        <v>31207843160</v>
      </c>
      <c r="AH62" s="46"/>
      <c r="AI62" s="91">
        <f t="shared" si="17"/>
        <v>27625445000</v>
      </c>
      <c r="AJ62" s="91">
        <f t="shared" si="18"/>
        <v>-3618584000</v>
      </c>
      <c r="AK62" s="92">
        <f t="shared" si="19"/>
        <v>-0.11581681735092486</v>
      </c>
    </row>
    <row r="63" spans="1:37" hidden="1">
      <c r="A63" s="18"/>
      <c r="B63" s="18" t="s">
        <v>18</v>
      </c>
      <c r="C63" s="19">
        <v>3101519433000</v>
      </c>
      <c r="D63" s="20">
        <v>3549265697000</v>
      </c>
      <c r="E63" s="20">
        <v>3423113741509</v>
      </c>
      <c r="F63" s="21">
        <f t="shared" si="15"/>
        <v>0.96445688594189238</v>
      </c>
      <c r="G63" s="20">
        <v>2999053936809</v>
      </c>
      <c r="H63" s="22">
        <f t="shared" si="4"/>
        <v>0.84497870625575766</v>
      </c>
      <c r="I63" s="19">
        <v>3634406080000</v>
      </c>
      <c r="J63" s="20">
        <v>3700843504151</v>
      </c>
      <c r="K63" s="20">
        <v>3564854202390</v>
      </c>
      <c r="L63" s="21">
        <f t="shared" si="16"/>
        <v>0.96325451167862963</v>
      </c>
      <c r="M63" s="20">
        <v>3233325781949</v>
      </c>
      <c r="N63" s="22">
        <f t="shared" si="6"/>
        <v>0.87367265822572204</v>
      </c>
      <c r="O63" s="23">
        <v>3974094892000</v>
      </c>
      <c r="P63" s="23">
        <v>4093971989862</v>
      </c>
      <c r="Q63" s="23">
        <v>3948728283923</v>
      </c>
      <c r="R63" s="21">
        <v>0.96452254526932024</v>
      </c>
      <c r="S63" s="23">
        <v>4552632071000</v>
      </c>
      <c r="T63" s="23">
        <v>4705711828362</v>
      </c>
      <c r="U63" s="23">
        <v>3549268886993</v>
      </c>
      <c r="V63" s="21">
        <v>0.75424696973602323</v>
      </c>
      <c r="W63" s="23">
        <v>3164898488177</v>
      </c>
      <c r="X63" s="22">
        <v>0.67256530013200189</v>
      </c>
      <c r="Y63" s="24">
        <v>5113878518000</v>
      </c>
      <c r="Z63" s="24">
        <f t="shared" si="7"/>
        <v>561246447000</v>
      </c>
      <c r="AA63" s="49">
        <f t="shared" si="8"/>
        <v>0.12327955306889549</v>
      </c>
      <c r="AB63" s="44"/>
      <c r="AC63" s="17">
        <f t="shared" si="9"/>
        <v>0</v>
      </c>
      <c r="AD63" s="17">
        <f t="shared" si="10"/>
        <v>5113878518000</v>
      </c>
      <c r="AE63" s="63">
        <v>0.01</v>
      </c>
      <c r="AF63" s="24">
        <f t="shared" si="11"/>
        <v>5612464470</v>
      </c>
      <c r="AG63" s="66">
        <f t="shared" si="12"/>
        <v>4558244535470</v>
      </c>
      <c r="AH63" s="46"/>
      <c r="AI63" s="91">
        <f t="shared" si="17"/>
        <v>5113878518000</v>
      </c>
      <c r="AJ63" s="91">
        <f t="shared" si="18"/>
        <v>561246447000</v>
      </c>
      <c r="AK63" s="92">
        <f t="shared" si="19"/>
        <v>0.12327955306889549</v>
      </c>
    </row>
    <row r="64" spans="1:37" hidden="1">
      <c r="A64" s="18"/>
      <c r="B64" s="18" t="s">
        <v>22</v>
      </c>
      <c r="C64" s="19">
        <v>3236948000</v>
      </c>
      <c r="D64" s="20">
        <v>3796948000</v>
      </c>
      <c r="E64" s="20">
        <v>3773768666</v>
      </c>
      <c r="F64" s="21">
        <f t="shared" si="15"/>
        <v>0.99389527220283236</v>
      </c>
      <c r="G64" s="20">
        <v>3773768666</v>
      </c>
      <c r="H64" s="22">
        <f t="shared" si="4"/>
        <v>0.99389527220283236</v>
      </c>
      <c r="I64" s="19">
        <v>4048568000</v>
      </c>
      <c r="J64" s="20">
        <v>4048568000</v>
      </c>
      <c r="K64" s="20">
        <v>4048067447</v>
      </c>
      <c r="L64" s="21">
        <f t="shared" si="16"/>
        <v>0.99987636295104843</v>
      </c>
      <c r="M64" s="20">
        <v>3047349289</v>
      </c>
      <c r="N64" s="22">
        <f t="shared" si="6"/>
        <v>0.75269806237662307</v>
      </c>
      <c r="O64" s="23">
        <v>4382218000</v>
      </c>
      <c r="P64" s="23">
        <v>4382218000</v>
      </c>
      <c r="Q64" s="23">
        <v>4101214435</v>
      </c>
      <c r="R64" s="21">
        <v>0.93587640665069605</v>
      </c>
      <c r="S64" s="23">
        <v>4338235000</v>
      </c>
      <c r="T64" s="23">
        <v>4338235000</v>
      </c>
      <c r="U64" s="23">
        <v>3314934128</v>
      </c>
      <c r="V64" s="21">
        <v>0.76412046097087871</v>
      </c>
      <c r="W64" s="23">
        <v>3314934128</v>
      </c>
      <c r="X64" s="22">
        <v>0.76412046097087871</v>
      </c>
      <c r="Y64" s="24">
        <v>4349798000</v>
      </c>
      <c r="Z64" s="24">
        <f t="shared" si="7"/>
        <v>11563000</v>
      </c>
      <c r="AA64" s="49">
        <f t="shared" si="8"/>
        <v>2.6653696722285236E-3</v>
      </c>
      <c r="AB64" s="44"/>
      <c r="AC64" s="17">
        <f t="shared" si="9"/>
        <v>0</v>
      </c>
      <c r="AD64" s="17">
        <f t="shared" si="10"/>
        <v>4349798000</v>
      </c>
      <c r="AE64" s="63">
        <v>0.01</v>
      </c>
      <c r="AF64" s="24">
        <f t="shared" si="11"/>
        <v>115630</v>
      </c>
      <c r="AG64" s="66">
        <f t="shared" si="12"/>
        <v>4338350630</v>
      </c>
      <c r="AH64" s="46"/>
      <c r="AI64" s="91">
        <f t="shared" si="17"/>
        <v>4349798000</v>
      </c>
      <c r="AJ64" s="91">
        <f t="shared" si="18"/>
        <v>11563000</v>
      </c>
      <c r="AK64" s="92">
        <f t="shared" si="19"/>
        <v>2.6653696722285236E-3</v>
      </c>
    </row>
    <row r="65" spans="1:37">
      <c r="A65" s="11"/>
      <c r="B65" s="67" t="s">
        <v>65</v>
      </c>
      <c r="C65" s="68">
        <v>47516486000</v>
      </c>
      <c r="D65" s="69">
        <v>49516486000</v>
      </c>
      <c r="E65" s="69">
        <v>48056607840</v>
      </c>
      <c r="F65" s="70">
        <f t="shared" si="15"/>
        <v>0.97051733113694705</v>
      </c>
      <c r="G65" s="69">
        <v>40730950839</v>
      </c>
      <c r="H65" s="71">
        <f t="shared" si="4"/>
        <v>0.82257353316630744</v>
      </c>
      <c r="I65" s="68">
        <v>44776445000</v>
      </c>
      <c r="J65" s="69">
        <v>45765145000</v>
      </c>
      <c r="K65" s="69">
        <v>45502940970</v>
      </c>
      <c r="L65" s="70">
        <f t="shared" si="16"/>
        <v>0.99427066100194805</v>
      </c>
      <c r="M65" s="69">
        <v>41054781146</v>
      </c>
      <c r="N65" s="71">
        <f t="shared" si="6"/>
        <v>0.89707529924793206</v>
      </c>
      <c r="O65" s="72">
        <v>50348000000</v>
      </c>
      <c r="P65" s="72">
        <v>48771568815</v>
      </c>
      <c r="Q65" s="72">
        <v>45925342083</v>
      </c>
      <c r="R65" s="70">
        <v>0.94164168180038887</v>
      </c>
      <c r="S65" s="72">
        <v>62198183000</v>
      </c>
      <c r="T65" s="72">
        <v>62198183000</v>
      </c>
      <c r="U65" s="72">
        <v>44017753411</v>
      </c>
      <c r="V65" s="70">
        <v>0.70770159654020759</v>
      </c>
      <c r="W65" s="72">
        <v>35992351540</v>
      </c>
      <c r="X65" s="71">
        <v>0.57867207374852092</v>
      </c>
      <c r="Y65" s="73">
        <v>60002382000</v>
      </c>
      <c r="Z65" s="73">
        <f t="shared" si="7"/>
        <v>-2195801000</v>
      </c>
      <c r="AA65" s="74">
        <f t="shared" si="8"/>
        <v>-3.5303298168694042E-2</v>
      </c>
      <c r="AB65" s="75">
        <v>-0.106071736044315</v>
      </c>
      <c r="AC65" s="73">
        <f>AB65*Y65*(-1)</f>
        <v>6364556825.5341578</v>
      </c>
      <c r="AD65" s="73">
        <f t="shared" si="10"/>
        <v>53637825174.465843</v>
      </c>
      <c r="AE65" s="75">
        <v>0.01</v>
      </c>
      <c r="AF65" s="73">
        <f t="shared" si="11"/>
        <v>-21958010</v>
      </c>
      <c r="AG65" s="76">
        <f t="shared" si="12"/>
        <v>62176224990</v>
      </c>
      <c r="AH65" s="93">
        <v>3000000000</v>
      </c>
      <c r="AI65" s="91">
        <f t="shared" si="17"/>
        <v>63002382000</v>
      </c>
      <c r="AJ65" s="91">
        <f t="shared" si="18"/>
        <v>804199000</v>
      </c>
      <c r="AK65" s="92">
        <f t="shared" si="19"/>
        <v>1.2929622075937397E-2</v>
      </c>
    </row>
    <row r="66" spans="1:37" hidden="1">
      <c r="A66" s="18"/>
      <c r="B66" s="18" t="s">
        <v>16</v>
      </c>
      <c r="C66" s="19">
        <v>20174512000</v>
      </c>
      <c r="D66" s="20">
        <v>20174512000</v>
      </c>
      <c r="E66" s="20">
        <v>19547621975</v>
      </c>
      <c r="F66" s="21">
        <f t="shared" si="15"/>
        <v>0.96892663252523781</v>
      </c>
      <c r="G66" s="20">
        <v>19172060988</v>
      </c>
      <c r="H66" s="22">
        <f t="shared" si="4"/>
        <v>0.95031101560226094</v>
      </c>
      <c r="I66" s="19">
        <v>23420999000</v>
      </c>
      <c r="J66" s="20">
        <v>24409699000</v>
      </c>
      <c r="K66" s="20">
        <v>24228267329</v>
      </c>
      <c r="L66" s="21">
        <f t="shared" si="16"/>
        <v>0.99256723030464244</v>
      </c>
      <c r="M66" s="20">
        <v>23766562264</v>
      </c>
      <c r="N66" s="22">
        <f t="shared" si="6"/>
        <v>0.97365241021611937</v>
      </c>
      <c r="O66" s="23">
        <v>28139000000</v>
      </c>
      <c r="P66" s="23">
        <v>27828556905</v>
      </c>
      <c r="Q66" s="23">
        <v>27403022553</v>
      </c>
      <c r="R66" s="21">
        <v>0.98470871653702086</v>
      </c>
      <c r="S66" s="23">
        <v>29279665000</v>
      </c>
      <c r="T66" s="23">
        <v>29279665000</v>
      </c>
      <c r="U66" s="23">
        <v>21045491490</v>
      </c>
      <c r="V66" s="21">
        <v>0.7187750095501434</v>
      </c>
      <c r="W66" s="23">
        <v>20588141756</v>
      </c>
      <c r="X66" s="22">
        <v>0.70315496287269685</v>
      </c>
      <c r="Y66" s="24">
        <v>30125853000</v>
      </c>
      <c r="Z66" s="24">
        <f t="shared" si="7"/>
        <v>846188000</v>
      </c>
      <c r="AA66" s="49">
        <f t="shared" si="8"/>
        <v>2.8900194042520644E-2</v>
      </c>
      <c r="AB66" s="44"/>
      <c r="AC66" s="17">
        <f t="shared" si="9"/>
        <v>0</v>
      </c>
      <c r="AD66" s="17">
        <f t="shared" si="10"/>
        <v>30125853000</v>
      </c>
      <c r="AE66" s="63">
        <v>0.01</v>
      </c>
      <c r="AF66" s="24">
        <f t="shared" si="11"/>
        <v>8461880</v>
      </c>
      <c r="AG66" s="66">
        <f t="shared" si="12"/>
        <v>29288126880</v>
      </c>
      <c r="AH66" s="46"/>
      <c r="AI66" s="91">
        <f t="shared" si="17"/>
        <v>30125853000</v>
      </c>
      <c r="AJ66" s="91">
        <f t="shared" si="18"/>
        <v>846188000</v>
      </c>
      <c r="AK66" s="92">
        <f t="shared" si="19"/>
        <v>2.8900194042520644E-2</v>
      </c>
    </row>
    <row r="67" spans="1:37" hidden="1">
      <c r="A67" s="18"/>
      <c r="B67" s="18" t="s">
        <v>18</v>
      </c>
      <c r="C67" s="19">
        <v>27341974000</v>
      </c>
      <c r="D67" s="20">
        <v>29341974000</v>
      </c>
      <c r="E67" s="20">
        <v>28508985865</v>
      </c>
      <c r="F67" s="21">
        <f t="shared" si="15"/>
        <v>0.97161103970032825</v>
      </c>
      <c r="G67" s="20">
        <v>21558889851</v>
      </c>
      <c r="H67" s="22">
        <f t="shared" si="4"/>
        <v>0.7347457213001416</v>
      </c>
      <c r="I67" s="19">
        <v>21355446000</v>
      </c>
      <c r="J67" s="20">
        <v>21355446000</v>
      </c>
      <c r="K67" s="20">
        <v>21274673641</v>
      </c>
      <c r="L67" s="21">
        <f t="shared" si="16"/>
        <v>0.99621771612730536</v>
      </c>
      <c r="M67" s="20">
        <v>17288218882</v>
      </c>
      <c r="N67" s="22">
        <f t="shared" si="6"/>
        <v>0.80954614022109395</v>
      </c>
      <c r="O67" s="23">
        <v>22209000000</v>
      </c>
      <c r="P67" s="23">
        <v>20943011910</v>
      </c>
      <c r="Q67" s="23">
        <v>18522319530</v>
      </c>
      <c r="R67" s="21">
        <v>0.88441526985695151</v>
      </c>
      <c r="S67" s="23">
        <v>32918518000</v>
      </c>
      <c r="T67" s="23">
        <v>32918518000</v>
      </c>
      <c r="U67" s="23">
        <v>22972261921</v>
      </c>
      <c r="V67" s="21">
        <v>0.69785225206675461</v>
      </c>
      <c r="W67" s="23">
        <v>15404209784</v>
      </c>
      <c r="X67" s="22">
        <v>0.46794967452666003</v>
      </c>
      <c r="Y67" s="24">
        <v>29876529000</v>
      </c>
      <c r="Z67" s="24">
        <f t="shared" si="7"/>
        <v>-3041989000</v>
      </c>
      <c r="AA67" s="49">
        <f t="shared" si="8"/>
        <v>-9.2409658296281783E-2</v>
      </c>
      <c r="AB67" s="44"/>
      <c r="AC67" s="17">
        <f t="shared" si="9"/>
        <v>0</v>
      </c>
      <c r="AD67" s="17">
        <f t="shared" si="10"/>
        <v>29876529000</v>
      </c>
      <c r="AE67" s="63">
        <v>0.01</v>
      </c>
      <c r="AF67" s="24">
        <f t="shared" si="11"/>
        <v>-30419890</v>
      </c>
      <c r="AG67" s="66">
        <f t="shared" si="12"/>
        <v>32888098110</v>
      </c>
      <c r="AH67" s="46"/>
      <c r="AI67" s="91">
        <f t="shared" si="17"/>
        <v>29876529000</v>
      </c>
      <c r="AJ67" s="91">
        <f t="shared" si="18"/>
        <v>-3041989000</v>
      </c>
      <c r="AK67" s="92">
        <f t="shared" si="19"/>
        <v>-9.2409658296281783E-2</v>
      </c>
    </row>
    <row r="68" spans="1:37">
      <c r="A68" s="11"/>
      <c r="B68" s="97" t="s">
        <v>35</v>
      </c>
      <c r="C68" s="98">
        <v>2847902587000</v>
      </c>
      <c r="D68" s="99">
        <v>2424249991876</v>
      </c>
      <c r="E68" s="99">
        <v>1779893244104</v>
      </c>
      <c r="F68" s="100">
        <f t="shared" si="15"/>
        <v>0.73420367126685393</v>
      </c>
      <c r="G68" s="99">
        <v>656780980633</v>
      </c>
      <c r="H68" s="101">
        <f t="shared" si="4"/>
        <v>0.27092130878992049</v>
      </c>
      <c r="I68" s="98">
        <v>2669619467000</v>
      </c>
      <c r="J68" s="99">
        <v>2628735407231</v>
      </c>
      <c r="K68" s="99">
        <v>2253193162834</v>
      </c>
      <c r="L68" s="100">
        <f t="shared" si="16"/>
        <v>0.85713957998055779</v>
      </c>
      <c r="M68" s="99">
        <v>955337019854</v>
      </c>
      <c r="N68" s="101">
        <f t="shared" si="6"/>
        <v>0.36342076012142738</v>
      </c>
      <c r="O68" s="102">
        <v>2089257724000</v>
      </c>
      <c r="P68" s="102">
        <v>2188289234591</v>
      </c>
      <c r="Q68" s="102">
        <v>1652813427131</v>
      </c>
      <c r="R68" s="100">
        <v>0.7552993457192223</v>
      </c>
      <c r="S68" s="102">
        <v>2765627027000</v>
      </c>
      <c r="T68" s="102">
        <v>2765627027000</v>
      </c>
      <c r="U68" s="102">
        <v>1069787321328</v>
      </c>
      <c r="V68" s="100">
        <v>0.38681547109714443</v>
      </c>
      <c r="W68" s="102">
        <v>676209987111</v>
      </c>
      <c r="X68" s="101">
        <v>0.24450512686973391</v>
      </c>
      <c r="Y68" s="103">
        <v>2498831515000</v>
      </c>
      <c r="Z68" s="103">
        <f t="shared" si="7"/>
        <v>-266795512000</v>
      </c>
      <c r="AA68" s="104">
        <f t="shared" si="8"/>
        <v>-9.6468363013289316E-2</v>
      </c>
      <c r="AB68" s="107">
        <v>0</v>
      </c>
      <c r="AC68" s="103">
        <f t="shared" si="9"/>
        <v>0</v>
      </c>
      <c r="AD68" s="103">
        <f t="shared" si="10"/>
        <v>2498831515000</v>
      </c>
      <c r="AE68" s="108">
        <v>0.01</v>
      </c>
      <c r="AF68" s="103">
        <f t="shared" si="11"/>
        <v>-2667955120</v>
      </c>
      <c r="AG68" s="106">
        <f t="shared" si="12"/>
        <v>2762959071880</v>
      </c>
      <c r="AH68" s="95"/>
      <c r="AI68" s="91">
        <f t="shared" si="17"/>
        <v>2498831515000</v>
      </c>
      <c r="AJ68" s="91">
        <f t="shared" si="18"/>
        <v>-266795512000</v>
      </c>
      <c r="AK68" s="92">
        <f t="shared" si="19"/>
        <v>-9.6468363013289316E-2</v>
      </c>
    </row>
    <row r="69" spans="1:37" hidden="1">
      <c r="A69" s="18"/>
      <c r="B69" s="18" t="s">
        <v>16</v>
      </c>
      <c r="C69" s="19">
        <v>89065956000</v>
      </c>
      <c r="D69" s="20">
        <v>89065956000</v>
      </c>
      <c r="E69" s="20">
        <v>78245506045</v>
      </c>
      <c r="F69" s="21">
        <f t="shared" si="15"/>
        <v>0.87851194282358569</v>
      </c>
      <c r="G69" s="20">
        <v>74468037676</v>
      </c>
      <c r="H69" s="22">
        <f t="shared" si="4"/>
        <v>0.83609990865645678</v>
      </c>
      <c r="I69" s="19">
        <v>101644481000</v>
      </c>
      <c r="J69" s="20">
        <v>101644481000</v>
      </c>
      <c r="K69" s="20">
        <v>97074270012</v>
      </c>
      <c r="L69" s="21">
        <f t="shared" si="16"/>
        <v>0.95503729328894893</v>
      </c>
      <c r="M69" s="20">
        <v>92203133925</v>
      </c>
      <c r="N69" s="22">
        <f t="shared" si="6"/>
        <v>0.90711402151780385</v>
      </c>
      <c r="O69" s="23">
        <v>119305213000</v>
      </c>
      <c r="P69" s="23">
        <v>116689253667</v>
      </c>
      <c r="Q69" s="23">
        <v>107756526761</v>
      </c>
      <c r="R69" s="21">
        <v>0.92344858994906576</v>
      </c>
      <c r="S69" s="23">
        <v>124077407000</v>
      </c>
      <c r="T69" s="23">
        <v>124077407000</v>
      </c>
      <c r="U69" s="23">
        <v>84625155663</v>
      </c>
      <c r="V69" s="21">
        <v>0.68203517230981459</v>
      </c>
      <c r="W69" s="23">
        <v>75468029713</v>
      </c>
      <c r="X69" s="22">
        <v>0.60823345311366794</v>
      </c>
      <c r="Y69" s="24">
        <v>132341056000</v>
      </c>
      <c r="Z69" s="24">
        <f t="shared" si="7"/>
        <v>8263649000</v>
      </c>
      <c r="AA69" s="49">
        <f t="shared" si="8"/>
        <v>6.6600755123775279E-2</v>
      </c>
      <c r="AB69" s="44"/>
      <c r="AC69" s="17">
        <f t="shared" si="9"/>
        <v>0</v>
      </c>
      <c r="AD69" s="17">
        <f t="shared" si="10"/>
        <v>132341056000</v>
      </c>
      <c r="AE69" s="63">
        <v>0.01</v>
      </c>
      <c r="AF69" s="24">
        <f t="shared" si="11"/>
        <v>82636490</v>
      </c>
      <c r="AG69" s="66">
        <f t="shared" si="12"/>
        <v>124160043490</v>
      </c>
      <c r="AH69" s="46"/>
      <c r="AI69" s="91">
        <f t="shared" ref="AI69:AI100" si="20">Y69+AH69</f>
        <v>132341056000</v>
      </c>
      <c r="AJ69" s="91">
        <f t="shared" ref="AJ69:AJ100" si="21">AI69-S69</f>
        <v>8263649000</v>
      </c>
      <c r="AK69" s="92">
        <f t="shared" ref="AK69:AK100" si="22">AI69/S69-1</f>
        <v>6.6600755123775279E-2</v>
      </c>
    </row>
    <row r="70" spans="1:37" hidden="1">
      <c r="A70" s="18"/>
      <c r="B70" s="18" t="s">
        <v>21</v>
      </c>
      <c r="C70" s="19"/>
      <c r="D70" s="20"/>
      <c r="E70" s="20"/>
      <c r="F70" s="21"/>
      <c r="G70" s="20"/>
      <c r="H70" s="22"/>
      <c r="I70" s="19"/>
      <c r="J70" s="20"/>
      <c r="K70" s="20"/>
      <c r="L70" s="21"/>
      <c r="M70" s="20"/>
      <c r="N70" s="22"/>
      <c r="O70" s="23">
        <v>0</v>
      </c>
      <c r="P70" s="23">
        <v>0</v>
      </c>
      <c r="Q70" s="23">
        <v>0</v>
      </c>
      <c r="R70" s="21">
        <v>0</v>
      </c>
      <c r="S70" s="23">
        <v>0</v>
      </c>
      <c r="T70" s="23">
        <v>0</v>
      </c>
      <c r="U70" s="23">
        <v>0</v>
      </c>
      <c r="V70" s="21">
        <v>0</v>
      </c>
      <c r="W70" s="23">
        <v>0</v>
      </c>
      <c r="X70" s="22">
        <v>0</v>
      </c>
      <c r="Y70" s="24"/>
      <c r="Z70" s="24">
        <f t="shared" ref="Z70:Z133" si="23">Y70-S70</f>
        <v>0</v>
      </c>
      <c r="AA70" s="49" t="e">
        <f t="shared" ref="AA70:AA133" si="24">Y70/S70-1</f>
        <v>#DIV/0!</v>
      </c>
      <c r="AB70" s="44"/>
      <c r="AC70" s="17">
        <f t="shared" ref="AC70:AC133" si="25">AB70*Y70</f>
        <v>0</v>
      </c>
      <c r="AD70" s="17">
        <f t="shared" ref="AD70:AD133" si="26">Y70-AC70</f>
        <v>0</v>
      </c>
      <c r="AE70" s="63">
        <v>0.01</v>
      </c>
      <c r="AF70" s="24">
        <f t="shared" ref="AF70:AF133" si="27">AE70*Z70</f>
        <v>0</v>
      </c>
      <c r="AG70" s="66">
        <f t="shared" ref="AG70:AG133" si="28">S70+AF70</f>
        <v>0</v>
      </c>
      <c r="AH70" s="46"/>
      <c r="AI70" s="91">
        <f t="shared" si="20"/>
        <v>0</v>
      </c>
      <c r="AJ70" s="91">
        <f t="shared" si="21"/>
        <v>0</v>
      </c>
      <c r="AK70" s="92" t="e">
        <f t="shared" si="22"/>
        <v>#DIV/0!</v>
      </c>
    </row>
    <row r="71" spans="1:37" hidden="1">
      <c r="A71" s="18"/>
      <c r="B71" s="18" t="s">
        <v>18</v>
      </c>
      <c r="C71" s="19">
        <v>2743836631000</v>
      </c>
      <c r="D71" s="20">
        <v>2327173382422</v>
      </c>
      <c r="E71" s="20">
        <v>1693937084605</v>
      </c>
      <c r="F71" s="21">
        <f t="shared" si="15"/>
        <v>0.72789466285577709</v>
      </c>
      <c r="G71" s="20">
        <v>574602289503</v>
      </c>
      <c r="H71" s="22">
        <f t="shared" ref="H71:H118" si="29">+G71/D71</f>
        <v>0.24690996117572644</v>
      </c>
      <c r="I71" s="19">
        <v>2566374986000</v>
      </c>
      <c r="J71" s="20">
        <v>2525490926231</v>
      </c>
      <c r="K71" s="20">
        <v>2155215543609</v>
      </c>
      <c r="L71" s="21">
        <f t="shared" si="16"/>
        <v>0.85338478995266365</v>
      </c>
      <c r="M71" s="20">
        <v>862230536716</v>
      </c>
      <c r="N71" s="22">
        <f t="shared" ref="N71:N118" si="30">+M71/J71</f>
        <v>0.34141106101805652</v>
      </c>
      <c r="O71" s="23">
        <v>1969406659000</v>
      </c>
      <c r="P71" s="23">
        <v>2071054128924</v>
      </c>
      <c r="Q71" s="23">
        <v>1544511048439</v>
      </c>
      <c r="R71" s="21">
        <v>0.74576083109978331</v>
      </c>
      <c r="S71" s="23">
        <v>2641214597000</v>
      </c>
      <c r="T71" s="23">
        <v>2641214597000</v>
      </c>
      <c r="U71" s="23">
        <v>984827142688</v>
      </c>
      <c r="V71" s="21">
        <v>0.37286903677066119</v>
      </c>
      <c r="W71" s="23">
        <v>600406934421</v>
      </c>
      <c r="X71" s="22">
        <v>0.22732228388521208</v>
      </c>
      <c r="Y71" s="24">
        <v>2366091716000</v>
      </c>
      <c r="Z71" s="24">
        <f t="shared" si="23"/>
        <v>-275122881000</v>
      </c>
      <c r="AA71" s="49">
        <f t="shared" si="24"/>
        <v>-0.10416528869426056</v>
      </c>
      <c r="AB71" s="44"/>
      <c r="AC71" s="17">
        <f t="shared" si="25"/>
        <v>0</v>
      </c>
      <c r="AD71" s="17">
        <f t="shared" si="26"/>
        <v>2366091716000</v>
      </c>
      <c r="AE71" s="63">
        <v>0.01</v>
      </c>
      <c r="AF71" s="24">
        <f t="shared" si="27"/>
        <v>-2751228810</v>
      </c>
      <c r="AG71" s="66">
        <f t="shared" si="28"/>
        <v>2638463368190</v>
      </c>
      <c r="AH71" s="46"/>
      <c r="AI71" s="91">
        <f t="shared" si="20"/>
        <v>2366091716000</v>
      </c>
      <c r="AJ71" s="91">
        <f t="shared" si="21"/>
        <v>-275122881000</v>
      </c>
      <c r="AK71" s="92">
        <f t="shared" si="22"/>
        <v>-0.10416528869426056</v>
      </c>
    </row>
    <row r="72" spans="1:37" hidden="1">
      <c r="A72" s="18"/>
      <c r="B72" s="18" t="s">
        <v>22</v>
      </c>
      <c r="C72" s="19">
        <v>15000000000</v>
      </c>
      <c r="D72" s="20">
        <v>8010653454</v>
      </c>
      <c r="E72" s="20">
        <v>7710653454</v>
      </c>
      <c r="F72" s="21">
        <f t="shared" si="15"/>
        <v>0.96254987165245554</v>
      </c>
      <c r="G72" s="20">
        <v>7710653454</v>
      </c>
      <c r="H72" s="22">
        <f t="shared" si="29"/>
        <v>0.96254987165245554</v>
      </c>
      <c r="I72" s="19">
        <v>1600000000</v>
      </c>
      <c r="J72" s="20">
        <v>1600000000</v>
      </c>
      <c r="K72" s="20">
        <v>903349213</v>
      </c>
      <c r="L72" s="21">
        <f t="shared" si="16"/>
        <v>0.56459325812500005</v>
      </c>
      <c r="M72" s="20">
        <v>903349213</v>
      </c>
      <c r="N72" s="22">
        <f t="shared" si="30"/>
        <v>0.56459325812500005</v>
      </c>
      <c r="O72" s="23">
        <v>545852000</v>
      </c>
      <c r="P72" s="23">
        <v>545852000</v>
      </c>
      <c r="Q72" s="23">
        <v>545851931</v>
      </c>
      <c r="R72" s="21">
        <v>0.99999987359210918</v>
      </c>
      <c r="S72" s="23">
        <v>335023000</v>
      </c>
      <c r="T72" s="23">
        <v>335023000</v>
      </c>
      <c r="U72" s="23">
        <v>335022977</v>
      </c>
      <c r="V72" s="21">
        <v>0.99999993134799703</v>
      </c>
      <c r="W72" s="23">
        <v>335022977</v>
      </c>
      <c r="X72" s="22">
        <v>0.99999993134799703</v>
      </c>
      <c r="Y72" s="24">
        <v>398743000</v>
      </c>
      <c r="Z72" s="24">
        <f t="shared" si="23"/>
        <v>63720000</v>
      </c>
      <c r="AA72" s="49">
        <f t="shared" si="24"/>
        <v>0.19019589699811656</v>
      </c>
      <c r="AB72" s="44"/>
      <c r="AC72" s="17">
        <f t="shared" si="25"/>
        <v>0</v>
      </c>
      <c r="AD72" s="17">
        <f t="shared" si="26"/>
        <v>398743000</v>
      </c>
      <c r="AE72" s="63">
        <v>0.01</v>
      </c>
      <c r="AF72" s="24">
        <f t="shared" si="27"/>
        <v>637200</v>
      </c>
      <c r="AG72" s="66">
        <f t="shared" si="28"/>
        <v>335660200</v>
      </c>
      <c r="AH72" s="46"/>
      <c r="AI72" s="91">
        <f t="shared" si="20"/>
        <v>398743000</v>
      </c>
      <c r="AJ72" s="91">
        <f t="shared" si="21"/>
        <v>63720000</v>
      </c>
      <c r="AK72" s="92">
        <f t="shared" si="22"/>
        <v>0.19019589699811656</v>
      </c>
    </row>
    <row r="73" spans="1:37">
      <c r="A73" s="11"/>
      <c r="B73" s="11" t="s">
        <v>53</v>
      </c>
      <c r="C73" s="12">
        <v>686100302000</v>
      </c>
      <c r="D73" s="13">
        <v>857493522833</v>
      </c>
      <c r="E73" s="13">
        <v>848919265837</v>
      </c>
      <c r="F73" s="14">
        <f t="shared" si="15"/>
        <v>0.99000079094746718</v>
      </c>
      <c r="G73" s="13">
        <v>848183479863</v>
      </c>
      <c r="H73" s="15">
        <f t="shared" si="29"/>
        <v>0.98914272502112743</v>
      </c>
      <c r="I73" s="12">
        <v>794385941000</v>
      </c>
      <c r="J73" s="13">
        <v>794385941000</v>
      </c>
      <c r="K73" s="13">
        <v>712861582603</v>
      </c>
      <c r="L73" s="14">
        <f t="shared" si="16"/>
        <v>0.89737436907005885</v>
      </c>
      <c r="M73" s="13">
        <v>710316670802</v>
      </c>
      <c r="N73" s="15">
        <f t="shared" si="30"/>
        <v>0.89417074766936244</v>
      </c>
      <c r="O73" s="16">
        <v>824425765000</v>
      </c>
      <c r="P73" s="16">
        <v>810425765000</v>
      </c>
      <c r="Q73" s="16">
        <v>677891238903</v>
      </c>
      <c r="R73" s="14">
        <v>0.83646308913068679</v>
      </c>
      <c r="S73" s="16">
        <v>900879125000</v>
      </c>
      <c r="T73" s="16">
        <v>900879125000</v>
      </c>
      <c r="U73" s="16">
        <v>492409833834</v>
      </c>
      <c r="V73" s="14">
        <v>0.5465881272740114</v>
      </c>
      <c r="W73" s="16">
        <v>484860410099</v>
      </c>
      <c r="X73" s="15">
        <v>0.53820806437156599</v>
      </c>
      <c r="Y73" s="17">
        <v>801097674000</v>
      </c>
      <c r="Z73" s="17">
        <f t="shared" si="23"/>
        <v>-99781451000</v>
      </c>
      <c r="AA73" s="48">
        <f t="shared" si="24"/>
        <v>-0.11076008781977276</v>
      </c>
      <c r="AB73" s="47">
        <v>-0.21234914060748469</v>
      </c>
      <c r="AC73" s="17">
        <f>AB73*Y73*(-1)</f>
        <v>170112402616.55493</v>
      </c>
      <c r="AD73" s="17">
        <f t="shared" si="26"/>
        <v>630985271383.44507</v>
      </c>
      <c r="AE73" s="55">
        <v>0.01</v>
      </c>
      <c r="AF73" s="17">
        <f t="shared" si="27"/>
        <v>-997814510</v>
      </c>
      <c r="AG73" s="66">
        <f t="shared" si="28"/>
        <v>899881310490</v>
      </c>
      <c r="AH73" s="46"/>
      <c r="AI73" s="91">
        <f t="shared" si="20"/>
        <v>801097674000</v>
      </c>
      <c r="AJ73" s="91">
        <f t="shared" si="21"/>
        <v>-99781451000</v>
      </c>
      <c r="AK73" s="92">
        <f t="shared" si="22"/>
        <v>-0.11076008781977276</v>
      </c>
    </row>
    <row r="74" spans="1:37" hidden="1">
      <c r="A74" s="18"/>
      <c r="B74" s="18" t="s">
        <v>16</v>
      </c>
      <c r="C74" s="19">
        <v>560617848000</v>
      </c>
      <c r="D74" s="20">
        <v>661428762833</v>
      </c>
      <c r="E74" s="20">
        <v>655182941424</v>
      </c>
      <c r="F74" s="21">
        <f t="shared" si="15"/>
        <v>0.9905570761963115</v>
      </c>
      <c r="G74" s="20">
        <v>654508011785</v>
      </c>
      <c r="H74" s="22">
        <f t="shared" si="29"/>
        <v>0.98953666451038902</v>
      </c>
      <c r="I74" s="19">
        <v>601005286000</v>
      </c>
      <c r="J74" s="20">
        <v>601005286000</v>
      </c>
      <c r="K74" s="20">
        <v>564347747335</v>
      </c>
      <c r="L74" s="21">
        <f t="shared" si="16"/>
        <v>0.93900629575327899</v>
      </c>
      <c r="M74" s="20">
        <v>562386611533</v>
      </c>
      <c r="N74" s="22">
        <f t="shared" si="30"/>
        <v>0.93574320331851457</v>
      </c>
      <c r="O74" s="23">
        <v>599534982000</v>
      </c>
      <c r="P74" s="23">
        <v>585534982000</v>
      </c>
      <c r="Q74" s="23">
        <v>547388556682</v>
      </c>
      <c r="R74" s="21">
        <v>0.93485201313215471</v>
      </c>
      <c r="S74" s="23">
        <v>715072128000</v>
      </c>
      <c r="T74" s="23">
        <v>715072128000</v>
      </c>
      <c r="U74" s="23">
        <v>374496562196</v>
      </c>
      <c r="V74" s="21">
        <v>0.52371858380697511</v>
      </c>
      <c r="W74" s="23">
        <v>370269551873</v>
      </c>
      <c r="X74" s="22">
        <v>0.5178072775799758</v>
      </c>
      <c r="Y74" s="24">
        <v>611361784000</v>
      </c>
      <c r="Z74" s="24">
        <f t="shared" si="23"/>
        <v>-103710344000</v>
      </c>
      <c r="AA74" s="49">
        <f t="shared" si="24"/>
        <v>-0.14503480130049207</v>
      </c>
      <c r="AB74" s="44"/>
      <c r="AC74" s="17">
        <f t="shared" si="25"/>
        <v>0</v>
      </c>
      <c r="AD74" s="17">
        <f t="shared" si="26"/>
        <v>611361784000</v>
      </c>
      <c r="AE74" s="63">
        <v>0.01</v>
      </c>
      <c r="AF74" s="24">
        <f t="shared" si="27"/>
        <v>-1037103440</v>
      </c>
      <c r="AG74" s="66">
        <f t="shared" si="28"/>
        <v>714035024560</v>
      </c>
      <c r="AH74" s="46"/>
      <c r="AI74" s="91">
        <f t="shared" si="20"/>
        <v>611361784000</v>
      </c>
      <c r="AJ74" s="91">
        <f t="shared" si="21"/>
        <v>-103710344000</v>
      </c>
      <c r="AK74" s="92">
        <f t="shared" si="22"/>
        <v>-0.14503480130049207</v>
      </c>
    </row>
    <row r="75" spans="1:37" hidden="1">
      <c r="A75" s="18"/>
      <c r="B75" s="18" t="s">
        <v>21</v>
      </c>
      <c r="C75" s="19">
        <v>120239514000</v>
      </c>
      <c r="D75" s="20">
        <v>190821820000</v>
      </c>
      <c r="E75" s="20">
        <v>188498321000</v>
      </c>
      <c r="F75" s="21">
        <f>+E75/D75</f>
        <v>0.98782372477109803</v>
      </c>
      <c r="G75" s="20">
        <v>188498321000</v>
      </c>
      <c r="H75" s="22">
        <f t="shared" si="29"/>
        <v>0.98782372477109803</v>
      </c>
      <c r="I75" s="19">
        <v>188670305000</v>
      </c>
      <c r="J75" s="20">
        <v>188670305000</v>
      </c>
      <c r="K75" s="20">
        <v>143863014000</v>
      </c>
      <c r="L75" s="21">
        <f t="shared" si="16"/>
        <v>0.76251010459754121</v>
      </c>
      <c r="M75" s="20">
        <v>143863014000</v>
      </c>
      <c r="N75" s="22">
        <f t="shared" si="30"/>
        <v>0.76251010459754121</v>
      </c>
      <c r="O75" s="23">
        <v>219149278000</v>
      </c>
      <c r="P75" s="23">
        <v>219149278000</v>
      </c>
      <c r="Q75" s="23">
        <v>125374991000</v>
      </c>
      <c r="R75" s="21">
        <v>0.57209858113244616</v>
      </c>
      <c r="S75" s="23">
        <v>179939404000</v>
      </c>
      <c r="T75" s="23">
        <v>179939404000</v>
      </c>
      <c r="U75" s="23">
        <v>112691945000</v>
      </c>
      <c r="V75" s="21">
        <v>0.62627719384910263</v>
      </c>
      <c r="W75" s="23">
        <v>112691945000</v>
      </c>
      <c r="X75" s="22">
        <v>0.62627719384910263</v>
      </c>
      <c r="Y75" s="24">
        <v>184853228000</v>
      </c>
      <c r="Z75" s="24">
        <f t="shared" si="23"/>
        <v>4913824000</v>
      </c>
      <c r="AA75" s="49">
        <f t="shared" si="24"/>
        <v>2.7308215381218082E-2</v>
      </c>
      <c r="AB75" s="44"/>
      <c r="AC75" s="17">
        <f t="shared" si="25"/>
        <v>0</v>
      </c>
      <c r="AD75" s="17">
        <f t="shared" si="26"/>
        <v>184853228000</v>
      </c>
      <c r="AE75" s="63">
        <v>0.01</v>
      </c>
      <c r="AF75" s="24">
        <f t="shared" si="27"/>
        <v>49138240</v>
      </c>
      <c r="AG75" s="66">
        <f t="shared" si="28"/>
        <v>179988542240</v>
      </c>
      <c r="AH75" s="46"/>
      <c r="AI75" s="91">
        <f t="shared" si="20"/>
        <v>184853228000</v>
      </c>
      <c r="AJ75" s="91">
        <f t="shared" si="21"/>
        <v>4913824000</v>
      </c>
      <c r="AK75" s="92">
        <f t="shared" si="22"/>
        <v>2.7308215381218082E-2</v>
      </c>
    </row>
    <row r="76" spans="1:37" hidden="1">
      <c r="A76" s="18"/>
      <c r="B76" s="18" t="s">
        <v>18</v>
      </c>
      <c r="C76" s="19">
        <v>5242940000</v>
      </c>
      <c r="D76" s="20">
        <v>5242940000</v>
      </c>
      <c r="E76" s="20">
        <v>5238003413</v>
      </c>
      <c r="F76" s="21">
        <f t="shared" si="15"/>
        <v>0.99905843152887497</v>
      </c>
      <c r="G76" s="20">
        <v>5177147078</v>
      </c>
      <c r="H76" s="22">
        <f t="shared" si="29"/>
        <v>0.98745113962776609</v>
      </c>
      <c r="I76" s="19">
        <v>4710350000</v>
      </c>
      <c r="J76" s="20">
        <v>4710350000</v>
      </c>
      <c r="K76" s="20">
        <v>4650821268</v>
      </c>
      <c r="L76" s="21">
        <f t="shared" si="16"/>
        <v>0.98736214251594889</v>
      </c>
      <c r="M76" s="20">
        <v>4067045269</v>
      </c>
      <c r="N76" s="22">
        <f t="shared" si="30"/>
        <v>0.86342740327151912</v>
      </c>
      <c r="O76" s="23">
        <v>5741505000</v>
      </c>
      <c r="P76" s="23">
        <v>5741505000</v>
      </c>
      <c r="Q76" s="23">
        <v>5127691221</v>
      </c>
      <c r="R76" s="21">
        <v>0.89309183236799405</v>
      </c>
      <c r="S76" s="23">
        <v>5867593000</v>
      </c>
      <c r="T76" s="23">
        <v>5867593000</v>
      </c>
      <c r="U76" s="23">
        <v>5221326638</v>
      </c>
      <c r="V76" s="21">
        <v>0.88985835213860265</v>
      </c>
      <c r="W76" s="23">
        <v>1898913226</v>
      </c>
      <c r="X76" s="22">
        <v>0.32362729078175667</v>
      </c>
      <c r="Y76" s="24">
        <v>4882662000</v>
      </c>
      <c r="Z76" s="24">
        <f t="shared" si="23"/>
        <v>-984931000</v>
      </c>
      <c r="AA76" s="49">
        <f t="shared" si="24"/>
        <v>-0.1678594612816533</v>
      </c>
      <c r="AB76" s="44"/>
      <c r="AC76" s="17">
        <f t="shared" si="25"/>
        <v>0</v>
      </c>
      <c r="AD76" s="17">
        <f t="shared" si="26"/>
        <v>4882662000</v>
      </c>
      <c r="AE76" s="63">
        <v>0.01</v>
      </c>
      <c r="AF76" s="24">
        <f t="shared" si="27"/>
        <v>-9849310</v>
      </c>
      <c r="AG76" s="66">
        <f t="shared" si="28"/>
        <v>5857743690</v>
      </c>
      <c r="AH76" s="46"/>
      <c r="AI76" s="91">
        <f t="shared" si="20"/>
        <v>4882662000</v>
      </c>
      <c r="AJ76" s="91">
        <f t="shared" si="21"/>
        <v>-984931000</v>
      </c>
      <c r="AK76" s="92">
        <f t="shared" si="22"/>
        <v>-0.1678594612816533</v>
      </c>
    </row>
    <row r="77" spans="1:37">
      <c r="A77" s="11"/>
      <c r="B77" s="11" t="s">
        <v>63</v>
      </c>
      <c r="C77" s="12">
        <v>105561892000</v>
      </c>
      <c r="D77" s="13">
        <v>105561892000</v>
      </c>
      <c r="E77" s="13">
        <v>104616117984</v>
      </c>
      <c r="F77" s="14">
        <f t="shared" si="15"/>
        <v>0.99104057346755403</v>
      </c>
      <c r="G77" s="13">
        <v>84270973018</v>
      </c>
      <c r="H77" s="15">
        <f t="shared" si="29"/>
        <v>0.79830866443735204</v>
      </c>
      <c r="I77" s="12">
        <v>93272045000</v>
      </c>
      <c r="J77" s="13">
        <v>94816989000</v>
      </c>
      <c r="K77" s="13">
        <v>90457753590</v>
      </c>
      <c r="L77" s="14">
        <f t="shared" si="16"/>
        <v>0.95402474328730269</v>
      </c>
      <c r="M77" s="13">
        <v>67579088050</v>
      </c>
      <c r="N77" s="15">
        <f t="shared" si="30"/>
        <v>0.71273185072350276</v>
      </c>
      <c r="O77" s="16">
        <v>79525382000</v>
      </c>
      <c r="P77" s="16">
        <v>76154700856</v>
      </c>
      <c r="Q77" s="16">
        <v>70348711074</v>
      </c>
      <c r="R77" s="14">
        <v>0.92376058579786857</v>
      </c>
      <c r="S77" s="16">
        <v>116269962000</v>
      </c>
      <c r="T77" s="16">
        <v>116269962000</v>
      </c>
      <c r="U77" s="16">
        <v>94402966764</v>
      </c>
      <c r="V77" s="14">
        <v>0.81192910997941159</v>
      </c>
      <c r="W77" s="16">
        <v>62005369256</v>
      </c>
      <c r="X77" s="15">
        <v>0.53328794633991539</v>
      </c>
      <c r="Y77" s="17">
        <v>102182918000</v>
      </c>
      <c r="Z77" s="17">
        <f t="shared" si="23"/>
        <v>-14087044000</v>
      </c>
      <c r="AA77" s="48">
        <f t="shared" si="24"/>
        <v>-0.12115806832378595</v>
      </c>
      <c r="AB77" s="47">
        <v>-0.1196168796721761</v>
      </c>
      <c r="AC77" s="17">
        <f>AB77*Y77*(-1)</f>
        <v>12222801806.957838</v>
      </c>
      <c r="AD77" s="17">
        <f t="shared" si="26"/>
        <v>89960116193.04216</v>
      </c>
      <c r="AE77" s="55">
        <v>0.01</v>
      </c>
      <c r="AF77" s="17">
        <f t="shared" si="27"/>
        <v>-140870440</v>
      </c>
      <c r="AG77" s="66">
        <f t="shared" si="28"/>
        <v>116129091560</v>
      </c>
      <c r="AH77" s="46"/>
      <c r="AI77" s="91">
        <f t="shared" si="20"/>
        <v>102182918000</v>
      </c>
      <c r="AJ77" s="91">
        <f t="shared" si="21"/>
        <v>-14087044000</v>
      </c>
      <c r="AK77" s="92">
        <f t="shared" si="22"/>
        <v>-0.12115806832378595</v>
      </c>
    </row>
    <row r="78" spans="1:37" hidden="1">
      <c r="A78" s="18"/>
      <c r="B78" s="18" t="s">
        <v>16</v>
      </c>
      <c r="C78" s="19">
        <v>11998239000</v>
      </c>
      <c r="D78" s="20">
        <v>11998239000</v>
      </c>
      <c r="E78" s="20">
        <v>11802889443</v>
      </c>
      <c r="F78" s="21">
        <f t="shared" si="15"/>
        <v>0.98371848093707748</v>
      </c>
      <c r="G78" s="20">
        <v>11492233586</v>
      </c>
      <c r="H78" s="22">
        <f t="shared" si="29"/>
        <v>0.9578266932338988</v>
      </c>
      <c r="I78" s="19">
        <v>13195303000</v>
      </c>
      <c r="J78" s="20">
        <v>14040247000</v>
      </c>
      <c r="K78" s="20">
        <v>13706953084</v>
      </c>
      <c r="L78" s="21">
        <f t="shared" si="16"/>
        <v>0.97626153471516564</v>
      </c>
      <c r="M78" s="20">
        <v>12914546422</v>
      </c>
      <c r="N78" s="22">
        <f t="shared" si="30"/>
        <v>0.91982330666974732</v>
      </c>
      <c r="O78" s="23">
        <v>15482000000</v>
      </c>
      <c r="P78" s="23">
        <v>15238577907</v>
      </c>
      <c r="Q78" s="23">
        <v>15014090661</v>
      </c>
      <c r="R78" s="21">
        <v>0.98526849110395798</v>
      </c>
      <c r="S78" s="23">
        <v>16208311000</v>
      </c>
      <c r="T78" s="23">
        <v>16208311000</v>
      </c>
      <c r="U78" s="23">
        <v>13109076222</v>
      </c>
      <c r="V78" s="21">
        <v>0.80878730806683063</v>
      </c>
      <c r="W78" s="23">
        <v>11973314122</v>
      </c>
      <c r="X78" s="22">
        <v>0.7387144855500366</v>
      </c>
      <c r="Y78" s="24">
        <v>16564759000</v>
      </c>
      <c r="Z78" s="24">
        <f t="shared" si="23"/>
        <v>356448000</v>
      </c>
      <c r="AA78" s="49">
        <f t="shared" si="24"/>
        <v>2.199168068776558E-2</v>
      </c>
      <c r="AB78" s="44"/>
      <c r="AC78" s="17">
        <f t="shared" si="25"/>
        <v>0</v>
      </c>
      <c r="AD78" s="17">
        <f t="shared" si="26"/>
        <v>16564759000</v>
      </c>
      <c r="AE78" s="63">
        <v>0.01</v>
      </c>
      <c r="AF78" s="24">
        <f t="shared" si="27"/>
        <v>3564480</v>
      </c>
      <c r="AG78" s="66">
        <f t="shared" si="28"/>
        <v>16211875480</v>
      </c>
      <c r="AH78" s="46"/>
      <c r="AI78" s="91">
        <f t="shared" si="20"/>
        <v>16564759000</v>
      </c>
      <c r="AJ78" s="91">
        <f t="shared" si="21"/>
        <v>356448000</v>
      </c>
      <c r="AK78" s="92">
        <f t="shared" si="22"/>
        <v>2.199168068776558E-2</v>
      </c>
    </row>
    <row r="79" spans="1:37" hidden="1">
      <c r="A79" s="18"/>
      <c r="B79" s="18" t="s">
        <v>18</v>
      </c>
      <c r="C79" s="19">
        <v>93563653000</v>
      </c>
      <c r="D79" s="20">
        <v>93563653000</v>
      </c>
      <c r="E79" s="20">
        <v>92813228541</v>
      </c>
      <c r="F79" s="21">
        <f t="shared" si="15"/>
        <v>0.99197953013869611</v>
      </c>
      <c r="G79" s="20">
        <v>72778739432</v>
      </c>
      <c r="H79" s="22">
        <f t="shared" si="29"/>
        <v>0.77785269277590097</v>
      </c>
      <c r="I79" s="19">
        <v>80076742000</v>
      </c>
      <c r="J79" s="20">
        <v>80776742000</v>
      </c>
      <c r="K79" s="20">
        <v>76750800506</v>
      </c>
      <c r="L79" s="21">
        <f t="shared" si="16"/>
        <v>0.95015964503742922</v>
      </c>
      <c r="M79" s="20">
        <v>54664541628</v>
      </c>
      <c r="N79" s="22">
        <f t="shared" si="30"/>
        <v>0.67673615293867628</v>
      </c>
      <c r="O79" s="23">
        <v>64043382000</v>
      </c>
      <c r="P79" s="23">
        <v>60916122949</v>
      </c>
      <c r="Q79" s="23">
        <v>55334620413</v>
      </c>
      <c r="R79" s="21">
        <v>0.90837396955362826</v>
      </c>
      <c r="S79" s="23">
        <v>100061651000</v>
      </c>
      <c r="T79" s="23">
        <v>100061651000</v>
      </c>
      <c r="U79" s="23">
        <v>81293890542</v>
      </c>
      <c r="V79" s="21">
        <v>0.81243802925058672</v>
      </c>
      <c r="W79" s="23">
        <v>50032055134</v>
      </c>
      <c r="X79" s="22">
        <v>0.50001228876385417</v>
      </c>
      <c r="Y79" s="24">
        <v>85618159000</v>
      </c>
      <c r="Z79" s="24">
        <f t="shared" si="23"/>
        <v>-14443492000</v>
      </c>
      <c r="AA79" s="49">
        <f t="shared" si="24"/>
        <v>-0.14434592929113277</v>
      </c>
      <c r="AB79" s="44"/>
      <c r="AC79" s="17">
        <f t="shared" si="25"/>
        <v>0</v>
      </c>
      <c r="AD79" s="17">
        <f t="shared" si="26"/>
        <v>85618159000</v>
      </c>
      <c r="AE79" s="63">
        <v>0.01</v>
      </c>
      <c r="AF79" s="24">
        <f t="shared" si="27"/>
        <v>-144434920</v>
      </c>
      <c r="AG79" s="66">
        <f t="shared" si="28"/>
        <v>99917216080</v>
      </c>
      <c r="AH79" s="46"/>
      <c r="AI79" s="91">
        <f t="shared" si="20"/>
        <v>85618159000</v>
      </c>
      <c r="AJ79" s="91">
        <f t="shared" si="21"/>
        <v>-14443492000</v>
      </c>
      <c r="AK79" s="92">
        <f t="shared" si="22"/>
        <v>-0.14434592929113277</v>
      </c>
    </row>
    <row r="80" spans="1:37">
      <c r="A80" s="11"/>
      <c r="B80" s="67" t="s">
        <v>58</v>
      </c>
      <c r="C80" s="68">
        <v>425639921000</v>
      </c>
      <c r="D80" s="69">
        <v>455126147717</v>
      </c>
      <c r="E80" s="69">
        <v>450163219081</v>
      </c>
      <c r="F80" s="70">
        <f t="shared" si="15"/>
        <v>0.98909548778751777</v>
      </c>
      <c r="G80" s="69">
        <v>278757010447</v>
      </c>
      <c r="H80" s="71">
        <f t="shared" si="29"/>
        <v>0.61248296070287023</v>
      </c>
      <c r="I80" s="68">
        <v>671416237000</v>
      </c>
      <c r="J80" s="69">
        <v>670761113888</v>
      </c>
      <c r="K80" s="69">
        <v>639295400054</v>
      </c>
      <c r="L80" s="70">
        <f t="shared" si="16"/>
        <v>0.95308953786600403</v>
      </c>
      <c r="M80" s="69">
        <v>314225535763</v>
      </c>
      <c r="N80" s="71">
        <f t="shared" si="30"/>
        <v>0.46846116934481036</v>
      </c>
      <c r="O80" s="72">
        <v>457061357000</v>
      </c>
      <c r="P80" s="72">
        <v>445967978341</v>
      </c>
      <c r="Q80" s="72">
        <v>430060743363</v>
      </c>
      <c r="R80" s="70">
        <v>0.96433099291752988</v>
      </c>
      <c r="S80" s="72">
        <v>609166903000</v>
      </c>
      <c r="T80" s="72">
        <v>609510638956</v>
      </c>
      <c r="U80" s="72">
        <v>475159665557</v>
      </c>
      <c r="V80" s="70">
        <v>0.77957567134656913</v>
      </c>
      <c r="W80" s="72">
        <v>277409553188</v>
      </c>
      <c r="X80" s="71">
        <v>0.45513488273668334</v>
      </c>
      <c r="Y80" s="73">
        <v>540907638000</v>
      </c>
      <c r="Z80" s="73">
        <f t="shared" si="23"/>
        <v>-68259265000</v>
      </c>
      <c r="AA80" s="74">
        <f t="shared" si="24"/>
        <v>-0.11205346952344197</v>
      </c>
      <c r="AB80" s="75">
        <v>-0.13530996151730201</v>
      </c>
      <c r="AC80" s="73">
        <f>AB80*Y80*(-1)</f>
        <v>73190191682.194733</v>
      </c>
      <c r="AD80" s="73">
        <f t="shared" si="26"/>
        <v>467717446317.8053</v>
      </c>
      <c r="AE80" s="75">
        <v>0.01</v>
      </c>
      <c r="AF80" s="73">
        <f t="shared" si="27"/>
        <v>-682592650</v>
      </c>
      <c r="AG80" s="76">
        <f t="shared" si="28"/>
        <v>608484310350</v>
      </c>
      <c r="AH80" s="93">
        <v>12000000000</v>
      </c>
      <c r="AI80" s="91">
        <f t="shared" si="20"/>
        <v>552907638000</v>
      </c>
      <c r="AJ80" s="91">
        <f t="shared" si="21"/>
        <v>-56259265000</v>
      </c>
      <c r="AK80" s="92">
        <f t="shared" si="22"/>
        <v>-9.2354434758252113E-2</v>
      </c>
    </row>
    <row r="81" spans="1:37" hidden="1">
      <c r="A81" s="18"/>
      <c r="B81" s="18" t="s">
        <v>16</v>
      </c>
      <c r="C81" s="19">
        <v>38558138000</v>
      </c>
      <c r="D81" s="20">
        <v>38558138000</v>
      </c>
      <c r="E81" s="20">
        <v>37778016078</v>
      </c>
      <c r="F81" s="21">
        <f t="shared" si="15"/>
        <v>0.9797676453671077</v>
      </c>
      <c r="G81" s="20">
        <v>35712803893</v>
      </c>
      <c r="H81" s="22">
        <f t="shared" si="29"/>
        <v>0.92620665170605487</v>
      </c>
      <c r="I81" s="19">
        <v>42111299000</v>
      </c>
      <c r="J81" s="20">
        <v>43829299000</v>
      </c>
      <c r="K81" s="20">
        <v>42831982088</v>
      </c>
      <c r="L81" s="21">
        <f t="shared" si="16"/>
        <v>0.97724542863439368</v>
      </c>
      <c r="M81" s="20">
        <v>40305615193</v>
      </c>
      <c r="N81" s="22">
        <f t="shared" si="30"/>
        <v>0.91960437681195861</v>
      </c>
      <c r="O81" s="23">
        <v>48721000000</v>
      </c>
      <c r="P81" s="23">
        <v>49285470901</v>
      </c>
      <c r="Q81" s="23">
        <v>47374017649</v>
      </c>
      <c r="R81" s="21">
        <v>0.96121669901785967</v>
      </c>
      <c r="S81" s="23">
        <v>52614305000</v>
      </c>
      <c r="T81" s="23">
        <v>52614305000</v>
      </c>
      <c r="U81" s="23">
        <v>36642145043</v>
      </c>
      <c r="V81" s="21">
        <v>0.69642932740440078</v>
      </c>
      <c r="W81" s="23">
        <v>34205515519</v>
      </c>
      <c r="X81" s="22">
        <v>0.6501181668939654</v>
      </c>
      <c r="Y81" s="24">
        <v>54394412000</v>
      </c>
      <c r="Z81" s="24">
        <f t="shared" si="23"/>
        <v>1780107000</v>
      </c>
      <c r="AA81" s="49">
        <f t="shared" si="24"/>
        <v>3.3833137204796193E-2</v>
      </c>
      <c r="AB81" s="44"/>
      <c r="AC81" s="17">
        <f t="shared" si="25"/>
        <v>0</v>
      </c>
      <c r="AD81" s="17">
        <f t="shared" si="26"/>
        <v>54394412000</v>
      </c>
      <c r="AE81" s="63">
        <v>0.01</v>
      </c>
      <c r="AF81" s="24">
        <f t="shared" si="27"/>
        <v>17801070</v>
      </c>
      <c r="AG81" s="66">
        <f t="shared" si="28"/>
        <v>52632106070</v>
      </c>
      <c r="AH81" s="46"/>
      <c r="AI81" s="91">
        <f t="shared" si="20"/>
        <v>54394412000</v>
      </c>
      <c r="AJ81" s="91">
        <f t="shared" si="21"/>
        <v>1780107000</v>
      </c>
      <c r="AK81" s="92">
        <f t="shared" si="22"/>
        <v>3.3833137204796193E-2</v>
      </c>
    </row>
    <row r="82" spans="1:37" hidden="1">
      <c r="A82" s="18"/>
      <c r="B82" s="18" t="s">
        <v>21</v>
      </c>
      <c r="C82" s="19"/>
      <c r="D82" s="20"/>
      <c r="E82" s="20"/>
      <c r="F82" s="21"/>
      <c r="G82" s="20"/>
      <c r="H82" s="22"/>
      <c r="I82" s="19"/>
      <c r="J82" s="20"/>
      <c r="K82" s="20"/>
      <c r="L82" s="21"/>
      <c r="M82" s="20"/>
      <c r="N82" s="22"/>
      <c r="O82" s="23">
        <v>0</v>
      </c>
      <c r="P82" s="23">
        <v>0</v>
      </c>
      <c r="Q82" s="23">
        <v>0</v>
      </c>
      <c r="R82" s="21">
        <v>0</v>
      </c>
      <c r="S82" s="23">
        <v>0</v>
      </c>
      <c r="T82" s="23">
        <v>0</v>
      </c>
      <c r="U82" s="23">
        <v>0</v>
      </c>
      <c r="V82" s="21">
        <v>0</v>
      </c>
      <c r="W82" s="23">
        <v>0</v>
      </c>
      <c r="X82" s="22">
        <v>0</v>
      </c>
      <c r="Y82" s="24"/>
      <c r="Z82" s="24">
        <f t="shared" si="23"/>
        <v>0</v>
      </c>
      <c r="AA82" s="49" t="e">
        <f t="shared" si="24"/>
        <v>#DIV/0!</v>
      </c>
      <c r="AB82" s="44"/>
      <c r="AC82" s="17">
        <f t="shared" si="25"/>
        <v>0</v>
      </c>
      <c r="AD82" s="17">
        <f t="shared" si="26"/>
        <v>0</v>
      </c>
      <c r="AE82" s="63">
        <v>0.01</v>
      </c>
      <c r="AF82" s="24">
        <f t="shared" si="27"/>
        <v>0</v>
      </c>
      <c r="AG82" s="66">
        <f t="shared" si="28"/>
        <v>0</v>
      </c>
      <c r="AH82" s="46"/>
      <c r="AI82" s="91">
        <f t="shared" si="20"/>
        <v>0</v>
      </c>
      <c r="AJ82" s="91">
        <f t="shared" si="21"/>
        <v>0</v>
      </c>
      <c r="AK82" s="92" t="e">
        <f t="shared" si="22"/>
        <v>#DIV/0!</v>
      </c>
    </row>
    <row r="83" spans="1:37" hidden="1">
      <c r="A83" s="18"/>
      <c r="B83" s="18" t="s">
        <v>18</v>
      </c>
      <c r="C83" s="19">
        <v>387081783000</v>
      </c>
      <c r="D83" s="20">
        <v>416568009717</v>
      </c>
      <c r="E83" s="20">
        <v>412385203003</v>
      </c>
      <c r="F83" s="21">
        <f t="shared" si="15"/>
        <v>0.98995888638486274</v>
      </c>
      <c r="G83" s="20">
        <v>243044206554</v>
      </c>
      <c r="H83" s="22">
        <f t="shared" si="29"/>
        <v>0.5834442417196527</v>
      </c>
      <c r="I83" s="19">
        <v>629304938000</v>
      </c>
      <c r="J83" s="20">
        <v>626931814888</v>
      </c>
      <c r="K83" s="20">
        <v>596463417966</v>
      </c>
      <c r="L83" s="21">
        <f t="shared" si="16"/>
        <v>0.9514007804382314</v>
      </c>
      <c r="M83" s="20">
        <v>273919920570</v>
      </c>
      <c r="N83" s="22">
        <f t="shared" si="30"/>
        <v>0.43692139091543025</v>
      </c>
      <c r="O83" s="23">
        <v>408340357000</v>
      </c>
      <c r="P83" s="23">
        <v>396682507440</v>
      </c>
      <c r="Q83" s="23">
        <v>382686725714</v>
      </c>
      <c r="R83" s="21">
        <v>0.96471792563699843</v>
      </c>
      <c r="S83" s="23">
        <v>556552598000</v>
      </c>
      <c r="T83" s="23">
        <v>556896333956</v>
      </c>
      <c r="U83" s="23">
        <v>438517520514</v>
      </c>
      <c r="V83" s="21">
        <v>0.78743114970594685</v>
      </c>
      <c r="W83" s="23">
        <v>243204037669</v>
      </c>
      <c r="X83" s="22">
        <v>0.436713303428238</v>
      </c>
      <c r="Y83" s="24">
        <v>486513226000</v>
      </c>
      <c r="Z83" s="24">
        <f t="shared" si="23"/>
        <v>-70039372000</v>
      </c>
      <c r="AA83" s="49">
        <f t="shared" si="24"/>
        <v>-0.12584501851521324</v>
      </c>
      <c r="AB83" s="44"/>
      <c r="AC83" s="17">
        <f t="shared" si="25"/>
        <v>0</v>
      </c>
      <c r="AD83" s="17">
        <f t="shared" si="26"/>
        <v>486513226000</v>
      </c>
      <c r="AE83" s="63">
        <v>0.01</v>
      </c>
      <c r="AF83" s="24">
        <f t="shared" si="27"/>
        <v>-700393720</v>
      </c>
      <c r="AG83" s="66">
        <f t="shared" si="28"/>
        <v>555852204280</v>
      </c>
      <c r="AH83" s="46"/>
      <c r="AI83" s="91">
        <f t="shared" si="20"/>
        <v>486513226000</v>
      </c>
      <c r="AJ83" s="91">
        <f t="shared" si="21"/>
        <v>-70039372000</v>
      </c>
      <c r="AK83" s="92">
        <f t="shared" si="22"/>
        <v>-0.12584501851521324</v>
      </c>
    </row>
    <row r="84" spans="1:37">
      <c r="A84" s="11"/>
      <c r="B84" s="11" t="s">
        <v>36</v>
      </c>
      <c r="C84" s="12">
        <v>34538506000</v>
      </c>
      <c r="D84" s="13">
        <v>37062233829</v>
      </c>
      <c r="E84" s="13">
        <v>35473586121</v>
      </c>
      <c r="F84" s="14">
        <f t="shared" si="15"/>
        <v>0.95713567305927105</v>
      </c>
      <c r="G84" s="13">
        <v>31408882464</v>
      </c>
      <c r="H84" s="15">
        <f t="shared" si="29"/>
        <v>0.84746328591299225</v>
      </c>
      <c r="I84" s="12">
        <v>34777331000</v>
      </c>
      <c r="J84" s="13">
        <v>40282789456</v>
      </c>
      <c r="K84" s="13">
        <v>39263295804</v>
      </c>
      <c r="L84" s="14">
        <f t="shared" si="16"/>
        <v>0.97469158254014232</v>
      </c>
      <c r="M84" s="13">
        <v>33310251089</v>
      </c>
      <c r="N84" s="15">
        <f t="shared" si="30"/>
        <v>0.82691023980313105</v>
      </c>
      <c r="O84" s="16">
        <v>44413900000</v>
      </c>
      <c r="P84" s="16">
        <v>44034053535</v>
      </c>
      <c r="Q84" s="16">
        <v>43003642492</v>
      </c>
      <c r="R84" s="14">
        <v>0.97659967774302248</v>
      </c>
      <c r="S84" s="16">
        <v>47541250000</v>
      </c>
      <c r="T84" s="16">
        <v>47825036296</v>
      </c>
      <c r="U84" s="16">
        <v>34272570698</v>
      </c>
      <c r="V84" s="14">
        <v>0.71662403946500497</v>
      </c>
      <c r="W84" s="16">
        <v>27505922063</v>
      </c>
      <c r="X84" s="15">
        <v>0.57513645975634198</v>
      </c>
      <c r="Y84" s="17">
        <v>47359723000</v>
      </c>
      <c r="Z84" s="17">
        <f t="shared" si="23"/>
        <v>-181527000</v>
      </c>
      <c r="AA84" s="48">
        <f t="shared" si="24"/>
        <v>-3.8183051560486403E-3</v>
      </c>
      <c r="AB84" s="44">
        <v>0</v>
      </c>
      <c r="AC84" s="17">
        <f t="shared" si="25"/>
        <v>0</v>
      </c>
      <c r="AD84" s="17">
        <f t="shared" si="26"/>
        <v>47359723000</v>
      </c>
      <c r="AE84" s="63">
        <v>0.01</v>
      </c>
      <c r="AF84" s="17">
        <f>AE84*Z84*(-1)</f>
        <v>1815270</v>
      </c>
      <c r="AG84" s="66">
        <f t="shared" si="28"/>
        <v>47543065270</v>
      </c>
      <c r="AH84" s="46"/>
      <c r="AI84" s="91">
        <f t="shared" si="20"/>
        <v>47359723000</v>
      </c>
      <c r="AJ84" s="91">
        <f t="shared" si="21"/>
        <v>-181527000</v>
      </c>
      <c r="AK84" s="92">
        <f t="shared" si="22"/>
        <v>-3.8183051560486403E-3</v>
      </c>
    </row>
    <row r="85" spans="1:37" hidden="1">
      <c r="A85" s="18"/>
      <c r="B85" s="18" t="s">
        <v>16</v>
      </c>
      <c r="C85" s="19">
        <v>7193402000</v>
      </c>
      <c r="D85" s="20">
        <v>7193402000</v>
      </c>
      <c r="E85" s="20">
        <v>6984049236</v>
      </c>
      <c r="F85" s="21">
        <f t="shared" si="15"/>
        <v>0.97089655715056655</v>
      </c>
      <c r="G85" s="20">
        <v>6639358758</v>
      </c>
      <c r="H85" s="22">
        <f t="shared" si="29"/>
        <v>0.92297896850474925</v>
      </c>
      <c r="I85" s="19">
        <v>13562788000</v>
      </c>
      <c r="J85" s="20">
        <v>13562788000</v>
      </c>
      <c r="K85" s="20">
        <v>13346044014</v>
      </c>
      <c r="L85" s="21">
        <f t="shared" si="16"/>
        <v>0.98401921596061226</v>
      </c>
      <c r="M85" s="20">
        <v>12933907159</v>
      </c>
      <c r="N85" s="22">
        <f t="shared" si="30"/>
        <v>0.95363189036059548</v>
      </c>
      <c r="O85" s="23">
        <v>16231000000</v>
      </c>
      <c r="P85" s="23">
        <v>15817922830</v>
      </c>
      <c r="Q85" s="23">
        <v>15458824192</v>
      </c>
      <c r="R85" s="21">
        <v>0.977297990269687</v>
      </c>
      <c r="S85" s="23">
        <v>17162763000</v>
      </c>
      <c r="T85" s="23">
        <v>17162763000</v>
      </c>
      <c r="U85" s="23">
        <v>12833744542</v>
      </c>
      <c r="V85" s="21">
        <v>0.74776681015754864</v>
      </c>
      <c r="W85" s="23">
        <v>12039425082</v>
      </c>
      <c r="X85" s="22">
        <v>0.70148524931562595</v>
      </c>
      <c r="Y85" s="24">
        <v>18218673000</v>
      </c>
      <c r="Z85" s="24">
        <f t="shared" si="23"/>
        <v>1055910000</v>
      </c>
      <c r="AA85" s="49">
        <f t="shared" si="24"/>
        <v>6.1523310669733045E-2</v>
      </c>
      <c r="AB85" s="44"/>
      <c r="AC85" s="17">
        <f t="shared" si="25"/>
        <v>0</v>
      </c>
      <c r="AD85" s="17">
        <f t="shared" si="26"/>
        <v>18218673000</v>
      </c>
      <c r="AE85" s="63">
        <v>0.01</v>
      </c>
      <c r="AF85" s="24">
        <f t="shared" si="27"/>
        <v>10559100</v>
      </c>
      <c r="AG85" s="66">
        <f t="shared" si="28"/>
        <v>17173322100</v>
      </c>
      <c r="AH85" s="46"/>
      <c r="AI85" s="91">
        <f t="shared" si="20"/>
        <v>18218673000</v>
      </c>
      <c r="AJ85" s="91">
        <f t="shared" si="21"/>
        <v>1055910000</v>
      </c>
      <c r="AK85" s="92">
        <f t="shared" si="22"/>
        <v>6.1523310669733045E-2</v>
      </c>
    </row>
    <row r="86" spans="1:37" hidden="1">
      <c r="A86" s="18"/>
      <c r="B86" s="18" t="s">
        <v>18</v>
      </c>
      <c r="C86" s="19">
        <v>27345104000</v>
      </c>
      <c r="D86" s="20">
        <v>29868831829</v>
      </c>
      <c r="E86" s="20">
        <v>28489536885</v>
      </c>
      <c r="F86" s="21">
        <f t="shared" si="15"/>
        <v>0.95382159731266003</v>
      </c>
      <c r="G86" s="20">
        <v>24769523706</v>
      </c>
      <c r="H86" s="22">
        <f t="shared" si="29"/>
        <v>0.82927661342118431</v>
      </c>
      <c r="I86" s="19">
        <v>21214543000</v>
      </c>
      <c r="J86" s="20">
        <v>26720001456</v>
      </c>
      <c r="K86" s="20">
        <v>25917251790</v>
      </c>
      <c r="L86" s="21">
        <f t="shared" si="16"/>
        <v>0.9699569752149193</v>
      </c>
      <c r="M86" s="20">
        <v>20376343930</v>
      </c>
      <c r="N86" s="22">
        <f t="shared" si="30"/>
        <v>0.76258768037695879</v>
      </c>
      <c r="O86" s="23">
        <v>28182900000</v>
      </c>
      <c r="P86" s="23">
        <v>28216130705</v>
      </c>
      <c r="Q86" s="23">
        <v>27544818300</v>
      </c>
      <c r="R86" s="21">
        <v>0.97620820473159198</v>
      </c>
      <c r="S86" s="23">
        <v>30378487000</v>
      </c>
      <c r="T86" s="23">
        <v>30662273296</v>
      </c>
      <c r="U86" s="23">
        <v>21438826156</v>
      </c>
      <c r="V86" s="21">
        <v>0.69919232501253481</v>
      </c>
      <c r="W86" s="23">
        <v>15466496981</v>
      </c>
      <c r="X86" s="22">
        <v>0.50441455634072829</v>
      </c>
      <c r="Y86" s="24">
        <v>29141050000</v>
      </c>
      <c r="Z86" s="24">
        <f t="shared" si="23"/>
        <v>-1237437000</v>
      </c>
      <c r="AA86" s="49">
        <f t="shared" si="24"/>
        <v>-4.0733990471612413E-2</v>
      </c>
      <c r="AB86" s="44"/>
      <c r="AC86" s="17">
        <f t="shared" si="25"/>
        <v>0</v>
      </c>
      <c r="AD86" s="17">
        <f t="shared" si="26"/>
        <v>29141050000</v>
      </c>
      <c r="AE86" s="63">
        <v>0.01</v>
      </c>
      <c r="AF86" s="24">
        <f t="shared" si="27"/>
        <v>-12374370</v>
      </c>
      <c r="AG86" s="66">
        <f t="shared" si="28"/>
        <v>30366112630</v>
      </c>
      <c r="AH86" s="46"/>
      <c r="AI86" s="91">
        <f t="shared" si="20"/>
        <v>29141050000</v>
      </c>
      <c r="AJ86" s="91">
        <f t="shared" si="21"/>
        <v>-1237437000</v>
      </c>
      <c r="AK86" s="92">
        <f t="shared" si="22"/>
        <v>-4.0733990471612413E-2</v>
      </c>
    </row>
    <row r="87" spans="1:37">
      <c r="A87" s="11"/>
      <c r="B87" s="11" t="s">
        <v>37</v>
      </c>
      <c r="C87" s="12">
        <v>120262289000</v>
      </c>
      <c r="D87" s="13">
        <v>122125519876</v>
      </c>
      <c r="E87" s="13">
        <v>119303762803</v>
      </c>
      <c r="F87" s="14">
        <f t="shared" si="15"/>
        <v>0.9768946156719327</v>
      </c>
      <c r="G87" s="13">
        <v>106077541655</v>
      </c>
      <c r="H87" s="15">
        <f t="shared" si="29"/>
        <v>0.86859439175944309</v>
      </c>
      <c r="I87" s="12">
        <v>106216920000</v>
      </c>
      <c r="J87" s="13">
        <v>106216920000</v>
      </c>
      <c r="K87" s="13">
        <v>104913236455</v>
      </c>
      <c r="L87" s="14">
        <f t="shared" si="16"/>
        <v>0.98772621588914455</v>
      </c>
      <c r="M87" s="13">
        <v>93779087045</v>
      </c>
      <c r="N87" s="15">
        <f t="shared" si="30"/>
        <v>0.88290158521824957</v>
      </c>
      <c r="O87" s="16">
        <v>112780539000</v>
      </c>
      <c r="P87" s="16">
        <v>111153588444</v>
      </c>
      <c r="Q87" s="16">
        <v>107532649918</v>
      </c>
      <c r="R87" s="14">
        <v>0.96742400693771347</v>
      </c>
      <c r="S87" s="16">
        <v>121996557000</v>
      </c>
      <c r="T87" s="16">
        <v>121996557000</v>
      </c>
      <c r="U87" s="16">
        <v>94606974974</v>
      </c>
      <c r="V87" s="14">
        <v>0.77548889329721005</v>
      </c>
      <c r="W87" s="16">
        <v>70798338732</v>
      </c>
      <c r="X87" s="15">
        <v>0.58033062959309578</v>
      </c>
      <c r="Y87" s="17">
        <v>115099135000</v>
      </c>
      <c r="Z87" s="17">
        <f t="shared" si="23"/>
        <v>-6897422000</v>
      </c>
      <c r="AA87" s="48">
        <f t="shared" si="24"/>
        <v>-5.6537841473673689E-2</v>
      </c>
      <c r="AB87" s="44">
        <v>0</v>
      </c>
      <c r="AC87" s="17">
        <f t="shared" si="25"/>
        <v>0</v>
      </c>
      <c r="AD87" s="17">
        <f t="shared" si="26"/>
        <v>115099135000</v>
      </c>
      <c r="AE87" s="63">
        <v>0.01</v>
      </c>
      <c r="AF87" s="17">
        <f>AE87*Z87*(-1)</f>
        <v>68974220</v>
      </c>
      <c r="AG87" s="66">
        <f t="shared" si="28"/>
        <v>122065531220</v>
      </c>
      <c r="AH87" s="46"/>
      <c r="AI87" s="91">
        <f t="shared" si="20"/>
        <v>115099135000</v>
      </c>
      <c r="AJ87" s="91">
        <f t="shared" si="21"/>
        <v>-6897422000</v>
      </c>
      <c r="AK87" s="92">
        <f t="shared" si="22"/>
        <v>-5.6537841473673689E-2</v>
      </c>
    </row>
    <row r="88" spans="1:37" hidden="1">
      <c r="A88" s="18"/>
      <c r="B88" s="18" t="s">
        <v>16</v>
      </c>
      <c r="C88" s="19">
        <v>21296583000</v>
      </c>
      <c r="D88" s="20">
        <v>21296583000</v>
      </c>
      <c r="E88" s="20">
        <v>19330535881</v>
      </c>
      <c r="F88" s="21">
        <f t="shared" si="15"/>
        <v>0.90768250855078492</v>
      </c>
      <c r="G88" s="20">
        <v>18558514165</v>
      </c>
      <c r="H88" s="22">
        <f t="shared" si="29"/>
        <v>0.87143154209292639</v>
      </c>
      <c r="I88" s="19">
        <v>25827051000</v>
      </c>
      <c r="J88" s="20">
        <v>25827051000</v>
      </c>
      <c r="K88" s="20">
        <v>25211310566</v>
      </c>
      <c r="L88" s="21">
        <f t="shared" si="16"/>
        <v>0.97615908862378442</v>
      </c>
      <c r="M88" s="20">
        <v>23892706851</v>
      </c>
      <c r="N88" s="22">
        <f t="shared" si="30"/>
        <v>0.92510394822080155</v>
      </c>
      <c r="O88" s="23">
        <v>30616314000</v>
      </c>
      <c r="P88" s="23">
        <v>29319791762</v>
      </c>
      <c r="Q88" s="23">
        <v>26968869410</v>
      </c>
      <c r="R88" s="21">
        <v>0.91981790419647802</v>
      </c>
      <c r="S88" s="23">
        <v>31964803000</v>
      </c>
      <c r="T88" s="23">
        <v>31964803000</v>
      </c>
      <c r="U88" s="23">
        <v>21078882174</v>
      </c>
      <c r="V88" s="21">
        <v>0.65944039054456238</v>
      </c>
      <c r="W88" s="23">
        <v>20413052605</v>
      </c>
      <c r="X88" s="22">
        <v>0.63861030537244357</v>
      </c>
      <c r="Y88" s="24">
        <v>32612394000</v>
      </c>
      <c r="Z88" s="24">
        <f t="shared" si="23"/>
        <v>647591000</v>
      </c>
      <c r="AA88" s="49">
        <f t="shared" si="24"/>
        <v>2.0259502303205279E-2</v>
      </c>
      <c r="AB88" s="44"/>
      <c r="AC88" s="17">
        <f t="shared" si="25"/>
        <v>0</v>
      </c>
      <c r="AD88" s="17">
        <f t="shared" si="26"/>
        <v>32612394000</v>
      </c>
      <c r="AE88" s="63">
        <v>0.01</v>
      </c>
      <c r="AF88" s="24">
        <f t="shared" si="27"/>
        <v>6475910</v>
      </c>
      <c r="AG88" s="66">
        <f t="shared" si="28"/>
        <v>31971278910</v>
      </c>
      <c r="AH88" s="46"/>
      <c r="AI88" s="91">
        <f t="shared" si="20"/>
        <v>32612394000</v>
      </c>
      <c r="AJ88" s="91">
        <f t="shared" si="21"/>
        <v>647591000</v>
      </c>
      <c r="AK88" s="92">
        <f t="shared" si="22"/>
        <v>2.0259502303205279E-2</v>
      </c>
    </row>
    <row r="89" spans="1:37" hidden="1">
      <c r="A89" s="18"/>
      <c r="B89" s="18" t="s">
        <v>18</v>
      </c>
      <c r="C89" s="19">
        <v>98965706000</v>
      </c>
      <c r="D89" s="20">
        <v>100828936876</v>
      </c>
      <c r="E89" s="20">
        <v>99973226922</v>
      </c>
      <c r="F89" s="21">
        <f t="shared" si="15"/>
        <v>0.99151325025818371</v>
      </c>
      <c r="G89" s="20">
        <v>87519027490</v>
      </c>
      <c r="H89" s="22">
        <f t="shared" si="29"/>
        <v>0.86799514307714454</v>
      </c>
      <c r="I89" s="19">
        <v>80389869000</v>
      </c>
      <c r="J89" s="20">
        <v>80389869000</v>
      </c>
      <c r="K89" s="20">
        <v>79701925889</v>
      </c>
      <c r="L89" s="21">
        <f t="shared" si="16"/>
        <v>0.99144241532474697</v>
      </c>
      <c r="M89" s="20">
        <v>69886380194</v>
      </c>
      <c r="N89" s="22">
        <f t="shared" si="30"/>
        <v>0.86934312822427906</v>
      </c>
      <c r="O89" s="23">
        <v>82164225000</v>
      </c>
      <c r="P89" s="23">
        <v>81833796682</v>
      </c>
      <c r="Q89" s="23">
        <v>80563780508</v>
      </c>
      <c r="R89" s="21">
        <v>0.98448054195829149</v>
      </c>
      <c r="S89" s="23">
        <v>90031754000</v>
      </c>
      <c r="T89" s="23">
        <v>90031754000</v>
      </c>
      <c r="U89" s="23">
        <v>73528092800</v>
      </c>
      <c r="V89" s="21">
        <v>0.816690662274557</v>
      </c>
      <c r="W89" s="23">
        <v>50385286127</v>
      </c>
      <c r="X89" s="22">
        <v>0.5596390594256333</v>
      </c>
      <c r="Y89" s="24">
        <v>82486741000</v>
      </c>
      <c r="Z89" s="24">
        <f t="shared" si="23"/>
        <v>-7545013000</v>
      </c>
      <c r="AA89" s="49">
        <f t="shared" si="24"/>
        <v>-8.3803909896057349E-2</v>
      </c>
      <c r="AB89" s="44"/>
      <c r="AC89" s="17">
        <f t="shared" si="25"/>
        <v>0</v>
      </c>
      <c r="AD89" s="17">
        <f t="shared" si="26"/>
        <v>82486741000</v>
      </c>
      <c r="AE89" s="63">
        <v>0.01</v>
      </c>
      <c r="AF89" s="24">
        <f t="shared" si="27"/>
        <v>-75450130</v>
      </c>
      <c r="AG89" s="66">
        <f t="shared" si="28"/>
        <v>89956303870</v>
      </c>
      <c r="AH89" s="46"/>
      <c r="AI89" s="91">
        <f t="shared" si="20"/>
        <v>82486741000</v>
      </c>
      <c r="AJ89" s="91">
        <f t="shared" si="21"/>
        <v>-7545013000</v>
      </c>
      <c r="AK89" s="92">
        <f t="shared" si="22"/>
        <v>-8.3803909896057349E-2</v>
      </c>
    </row>
    <row r="90" spans="1:37">
      <c r="A90" s="11"/>
      <c r="B90" s="11" t="s">
        <v>38</v>
      </c>
      <c r="C90" s="12">
        <v>20850816000</v>
      </c>
      <c r="D90" s="13">
        <v>21611329427</v>
      </c>
      <c r="E90" s="13">
        <v>21346886695</v>
      </c>
      <c r="F90" s="14">
        <f t="shared" si="15"/>
        <v>0.98776369899439787</v>
      </c>
      <c r="G90" s="13">
        <v>17179069345</v>
      </c>
      <c r="H90" s="15">
        <f t="shared" si="29"/>
        <v>0.79491034566052288</v>
      </c>
      <c r="I90" s="12">
        <v>18733049000</v>
      </c>
      <c r="J90" s="13">
        <v>21321867154</v>
      </c>
      <c r="K90" s="13">
        <v>21175622117</v>
      </c>
      <c r="L90" s="14">
        <f t="shared" si="16"/>
        <v>0.99314107737639834</v>
      </c>
      <c r="M90" s="13">
        <v>19584719649</v>
      </c>
      <c r="N90" s="15">
        <f t="shared" si="30"/>
        <v>0.91852742105308027</v>
      </c>
      <c r="O90" s="16">
        <v>22780000000</v>
      </c>
      <c r="P90" s="16">
        <v>27497400329</v>
      </c>
      <c r="Q90" s="16">
        <v>26913220967</v>
      </c>
      <c r="R90" s="14">
        <v>0.97875510575507396</v>
      </c>
      <c r="S90" s="16">
        <v>48869178000</v>
      </c>
      <c r="T90" s="16">
        <v>55731924864</v>
      </c>
      <c r="U90" s="16">
        <v>47322496131</v>
      </c>
      <c r="V90" s="14">
        <v>0.84910930757333192</v>
      </c>
      <c r="W90" s="16">
        <v>36424007585</v>
      </c>
      <c r="X90" s="15">
        <v>0.65355732237642605</v>
      </c>
      <c r="Y90" s="17">
        <v>45727813000</v>
      </c>
      <c r="Z90" s="17">
        <f t="shared" si="23"/>
        <v>-3141365000</v>
      </c>
      <c r="AA90" s="48">
        <f t="shared" si="24"/>
        <v>-6.4281109864381181E-2</v>
      </c>
      <c r="AB90" s="44">
        <v>0</v>
      </c>
      <c r="AC90" s="17">
        <f t="shared" si="25"/>
        <v>0</v>
      </c>
      <c r="AD90" s="17">
        <f t="shared" si="26"/>
        <v>45727813000</v>
      </c>
      <c r="AE90" s="63">
        <v>0.01</v>
      </c>
      <c r="AF90" s="17">
        <f>AE90*Z90*(-1)</f>
        <v>31413650</v>
      </c>
      <c r="AG90" s="66">
        <f t="shared" si="28"/>
        <v>48900591650</v>
      </c>
      <c r="AH90" s="46"/>
      <c r="AI90" s="91">
        <f t="shared" si="20"/>
        <v>45727813000</v>
      </c>
      <c r="AJ90" s="91">
        <f t="shared" si="21"/>
        <v>-3141365000</v>
      </c>
      <c r="AK90" s="92">
        <f t="shared" si="22"/>
        <v>-6.4281109864381181E-2</v>
      </c>
    </row>
    <row r="91" spans="1:37" hidden="1">
      <c r="A91" s="18"/>
      <c r="B91" s="18" t="s">
        <v>16</v>
      </c>
      <c r="C91" s="19">
        <v>5287899000</v>
      </c>
      <c r="D91" s="20">
        <v>5504638512</v>
      </c>
      <c r="E91" s="20">
        <v>5449329691</v>
      </c>
      <c r="F91" s="21">
        <f t="shared" si="15"/>
        <v>0.98995232459326299</v>
      </c>
      <c r="G91" s="20">
        <v>5190718863</v>
      </c>
      <c r="H91" s="22">
        <f t="shared" si="29"/>
        <v>0.94297179581989599</v>
      </c>
      <c r="I91" s="19">
        <v>6108882000</v>
      </c>
      <c r="J91" s="20">
        <v>6928882000</v>
      </c>
      <c r="K91" s="20">
        <v>6783930723</v>
      </c>
      <c r="L91" s="21">
        <f t="shared" si="16"/>
        <v>0.97908013486158374</v>
      </c>
      <c r="M91" s="20">
        <v>6577368644</v>
      </c>
      <c r="N91" s="22">
        <f t="shared" si="30"/>
        <v>0.94926838759846111</v>
      </c>
      <c r="O91" s="23">
        <v>7733000000</v>
      </c>
      <c r="P91" s="23">
        <v>7753067240</v>
      </c>
      <c r="Q91" s="23">
        <v>7245076934</v>
      </c>
      <c r="R91" s="21">
        <v>0.93447879525935851</v>
      </c>
      <c r="S91" s="23">
        <v>8472141000</v>
      </c>
      <c r="T91" s="23">
        <v>8472141000</v>
      </c>
      <c r="U91" s="23">
        <v>7796179633</v>
      </c>
      <c r="V91" s="21">
        <v>0.92021363112346688</v>
      </c>
      <c r="W91" s="23">
        <v>5658023789</v>
      </c>
      <c r="X91" s="22">
        <v>0.66783871857184629</v>
      </c>
      <c r="Y91" s="24">
        <v>8715263000</v>
      </c>
      <c r="Z91" s="24">
        <f t="shared" si="23"/>
        <v>243122000</v>
      </c>
      <c r="AA91" s="49">
        <f t="shared" si="24"/>
        <v>2.8696642324531618E-2</v>
      </c>
      <c r="AB91" s="44"/>
      <c r="AC91" s="17">
        <f t="shared" si="25"/>
        <v>0</v>
      </c>
      <c r="AD91" s="17">
        <f t="shared" si="26"/>
        <v>8715263000</v>
      </c>
      <c r="AE91" s="63">
        <v>0.01</v>
      </c>
      <c r="AF91" s="24">
        <f t="shared" si="27"/>
        <v>2431220</v>
      </c>
      <c r="AG91" s="66">
        <f t="shared" si="28"/>
        <v>8474572220</v>
      </c>
      <c r="AH91" s="46"/>
      <c r="AI91" s="91">
        <f t="shared" si="20"/>
        <v>8715263000</v>
      </c>
      <c r="AJ91" s="91">
        <f t="shared" si="21"/>
        <v>243122000</v>
      </c>
      <c r="AK91" s="92">
        <f t="shared" si="22"/>
        <v>2.8696642324531618E-2</v>
      </c>
    </row>
    <row r="92" spans="1:37" hidden="1">
      <c r="A92" s="18"/>
      <c r="B92" s="18" t="s">
        <v>18</v>
      </c>
      <c r="C92" s="19">
        <v>15562917000</v>
      </c>
      <c r="D92" s="20">
        <v>16106690915</v>
      </c>
      <c r="E92" s="20">
        <v>15897557004</v>
      </c>
      <c r="F92" s="21">
        <f t="shared" si="15"/>
        <v>0.9870157121593961</v>
      </c>
      <c r="G92" s="20">
        <v>11988350482</v>
      </c>
      <c r="H92" s="22">
        <f t="shared" si="29"/>
        <v>0.74430871898307616</v>
      </c>
      <c r="I92" s="19">
        <v>12624167000</v>
      </c>
      <c r="J92" s="20">
        <v>14392985154</v>
      </c>
      <c r="K92" s="20">
        <v>14391691394</v>
      </c>
      <c r="L92" s="21">
        <f t="shared" si="16"/>
        <v>0.99991011176721456</v>
      </c>
      <c r="M92" s="20">
        <v>13007351005</v>
      </c>
      <c r="N92" s="22">
        <f t="shared" si="30"/>
        <v>0.90372850842447272</v>
      </c>
      <c r="O92" s="23">
        <v>15047000000</v>
      </c>
      <c r="P92" s="23">
        <v>19744333089</v>
      </c>
      <c r="Q92" s="23">
        <v>19668144033</v>
      </c>
      <c r="R92" s="21">
        <v>0.99614121906996966</v>
      </c>
      <c r="S92" s="23">
        <v>40397037000</v>
      </c>
      <c r="T92" s="23">
        <v>47259783864</v>
      </c>
      <c r="U92" s="23">
        <v>39526316498</v>
      </c>
      <c r="V92" s="21">
        <v>0.8363626167175312</v>
      </c>
      <c r="W92" s="23">
        <v>30765983796</v>
      </c>
      <c r="X92" s="22">
        <v>0.65099713288015892</v>
      </c>
      <c r="Y92" s="24">
        <v>37012550000</v>
      </c>
      <c r="Z92" s="24">
        <f t="shared" si="23"/>
        <v>-3384487000</v>
      </c>
      <c r="AA92" s="49">
        <f t="shared" si="24"/>
        <v>-8.3780575293183057E-2</v>
      </c>
      <c r="AB92" s="44"/>
      <c r="AC92" s="17">
        <f t="shared" si="25"/>
        <v>0</v>
      </c>
      <c r="AD92" s="17">
        <f t="shared" si="26"/>
        <v>37012550000</v>
      </c>
      <c r="AE92" s="63">
        <v>0.01</v>
      </c>
      <c r="AF92" s="24">
        <f t="shared" si="27"/>
        <v>-33844870</v>
      </c>
      <c r="AG92" s="66">
        <f t="shared" si="28"/>
        <v>40363192130</v>
      </c>
      <c r="AH92" s="46"/>
      <c r="AI92" s="91">
        <f t="shared" si="20"/>
        <v>37012550000</v>
      </c>
      <c r="AJ92" s="91">
        <f t="shared" si="21"/>
        <v>-3384487000</v>
      </c>
      <c r="AK92" s="92">
        <f t="shared" si="22"/>
        <v>-8.3780575293183057E-2</v>
      </c>
    </row>
    <row r="93" spans="1:37">
      <c r="A93" s="11"/>
      <c r="B93" s="11" t="s">
        <v>39</v>
      </c>
      <c r="C93" s="12">
        <v>65259978000</v>
      </c>
      <c r="D93" s="13">
        <v>66943438199</v>
      </c>
      <c r="E93" s="13">
        <v>65248758792</v>
      </c>
      <c r="F93" s="14">
        <f t="shared" si="15"/>
        <v>0.97468490635389393</v>
      </c>
      <c r="G93" s="13">
        <v>61595964842</v>
      </c>
      <c r="H93" s="15">
        <f t="shared" si="29"/>
        <v>0.92011952924939733</v>
      </c>
      <c r="I93" s="12">
        <v>67458700000</v>
      </c>
      <c r="J93" s="13">
        <v>70259784000</v>
      </c>
      <c r="K93" s="13">
        <v>69234846843</v>
      </c>
      <c r="L93" s="14">
        <f t="shared" si="16"/>
        <v>0.98541217893581912</v>
      </c>
      <c r="M93" s="13">
        <v>65220689960</v>
      </c>
      <c r="N93" s="15">
        <f t="shared" si="30"/>
        <v>0.9282791128421346</v>
      </c>
      <c r="O93" s="16">
        <v>73477000000</v>
      </c>
      <c r="P93" s="16">
        <v>75867079936</v>
      </c>
      <c r="Q93" s="16">
        <v>75490897882</v>
      </c>
      <c r="R93" s="14">
        <v>0.99504156408395661</v>
      </c>
      <c r="S93" s="16">
        <v>82219587000</v>
      </c>
      <c r="T93" s="16">
        <v>82946201125</v>
      </c>
      <c r="U93" s="16">
        <v>68287739665</v>
      </c>
      <c r="V93" s="14">
        <v>0.82327748273956891</v>
      </c>
      <c r="W93" s="16">
        <v>56032219616</v>
      </c>
      <c r="X93" s="15">
        <v>0.67552484448997718</v>
      </c>
      <c r="Y93" s="17">
        <v>84524071000</v>
      </c>
      <c r="Z93" s="17">
        <f t="shared" si="23"/>
        <v>2304484000</v>
      </c>
      <c r="AA93" s="48">
        <f t="shared" si="24"/>
        <v>2.802840641853388E-2</v>
      </c>
      <c r="AB93" s="44">
        <v>0</v>
      </c>
      <c r="AC93" s="17">
        <f t="shared" si="25"/>
        <v>0</v>
      </c>
      <c r="AD93" s="17">
        <f t="shared" si="26"/>
        <v>84524071000</v>
      </c>
      <c r="AE93" s="63">
        <v>0.01</v>
      </c>
      <c r="AF93" s="17">
        <f t="shared" si="27"/>
        <v>23044840</v>
      </c>
      <c r="AG93" s="66">
        <f t="shared" si="28"/>
        <v>82242631840</v>
      </c>
      <c r="AH93" s="46"/>
      <c r="AI93" s="91">
        <f t="shared" si="20"/>
        <v>84524071000</v>
      </c>
      <c r="AJ93" s="91">
        <f t="shared" si="21"/>
        <v>2304484000</v>
      </c>
      <c r="AK93" s="92">
        <f t="shared" si="22"/>
        <v>2.802840641853388E-2</v>
      </c>
    </row>
    <row r="94" spans="1:37" hidden="1">
      <c r="A94" s="18"/>
      <c r="B94" s="18" t="s">
        <v>16</v>
      </c>
      <c r="C94" s="19">
        <v>32915918000</v>
      </c>
      <c r="D94" s="20">
        <v>32915918000</v>
      </c>
      <c r="E94" s="20">
        <v>31870215788</v>
      </c>
      <c r="F94" s="21">
        <f t="shared" si="15"/>
        <v>0.96823110897286835</v>
      </c>
      <c r="G94" s="20">
        <v>31442212605</v>
      </c>
      <c r="H94" s="22">
        <f t="shared" si="29"/>
        <v>0.95522818488610894</v>
      </c>
      <c r="I94" s="19">
        <v>33427165000</v>
      </c>
      <c r="J94" s="20">
        <v>34928249000</v>
      </c>
      <c r="K94" s="20">
        <v>34880778629</v>
      </c>
      <c r="L94" s="21">
        <f t="shared" si="16"/>
        <v>0.99864091752781536</v>
      </c>
      <c r="M94" s="20">
        <v>34531924233</v>
      </c>
      <c r="N94" s="22">
        <f t="shared" si="30"/>
        <v>0.98865317391089369</v>
      </c>
      <c r="O94" s="23">
        <v>37085000000</v>
      </c>
      <c r="P94" s="23">
        <v>39443421006</v>
      </c>
      <c r="Q94" s="23">
        <v>39273493157</v>
      </c>
      <c r="R94" s="21">
        <v>0.99569185824489836</v>
      </c>
      <c r="S94" s="23">
        <v>40312340000</v>
      </c>
      <c r="T94" s="23">
        <v>40312340000</v>
      </c>
      <c r="U94" s="23">
        <v>30032523117</v>
      </c>
      <c r="V94" s="21">
        <v>0.74499577838944597</v>
      </c>
      <c r="W94" s="23">
        <v>29331590715</v>
      </c>
      <c r="X94" s="22">
        <v>0.72760823894122739</v>
      </c>
      <c r="Y94" s="24">
        <v>42399603000</v>
      </c>
      <c r="Z94" s="24">
        <f t="shared" si="23"/>
        <v>2087263000</v>
      </c>
      <c r="AA94" s="49">
        <f t="shared" si="24"/>
        <v>5.1777272170258515E-2</v>
      </c>
      <c r="AB94" s="44"/>
      <c r="AC94" s="17">
        <f t="shared" si="25"/>
        <v>0</v>
      </c>
      <c r="AD94" s="17">
        <f t="shared" si="26"/>
        <v>42399603000</v>
      </c>
      <c r="AE94" s="63">
        <v>0.01</v>
      </c>
      <c r="AF94" s="24">
        <f t="shared" si="27"/>
        <v>20872630</v>
      </c>
      <c r="AG94" s="66">
        <f t="shared" si="28"/>
        <v>40333212630</v>
      </c>
      <c r="AH94" s="46"/>
      <c r="AI94" s="91">
        <f t="shared" si="20"/>
        <v>42399603000</v>
      </c>
      <c r="AJ94" s="91">
        <f t="shared" si="21"/>
        <v>2087263000</v>
      </c>
      <c r="AK94" s="92">
        <f t="shared" si="22"/>
        <v>5.1777272170258515E-2</v>
      </c>
    </row>
    <row r="95" spans="1:37" hidden="1">
      <c r="A95" s="18"/>
      <c r="B95" s="18" t="s">
        <v>18</v>
      </c>
      <c r="C95" s="19">
        <v>32344060000</v>
      </c>
      <c r="D95" s="20">
        <v>34027520199</v>
      </c>
      <c r="E95" s="20">
        <v>33378543004</v>
      </c>
      <c r="F95" s="21">
        <f t="shared" si="15"/>
        <v>0.98092787275697302</v>
      </c>
      <c r="G95" s="20">
        <v>30153752237</v>
      </c>
      <c r="H95" s="22">
        <f t="shared" si="29"/>
        <v>0.8861577940635873</v>
      </c>
      <c r="I95" s="19">
        <v>34031535000</v>
      </c>
      <c r="J95" s="20">
        <v>35331535000</v>
      </c>
      <c r="K95" s="20">
        <v>34354068214</v>
      </c>
      <c r="L95" s="21">
        <f t="shared" si="16"/>
        <v>0.97233443760651783</v>
      </c>
      <c r="M95" s="20">
        <v>30688765727</v>
      </c>
      <c r="N95" s="22">
        <f t="shared" si="30"/>
        <v>0.86859418157178847</v>
      </c>
      <c r="O95" s="23">
        <v>36392000000</v>
      </c>
      <c r="P95" s="23">
        <v>36423658930</v>
      </c>
      <c r="Q95" s="23">
        <v>36217404725</v>
      </c>
      <c r="R95" s="21">
        <v>0.99433735623880115</v>
      </c>
      <c r="S95" s="23">
        <v>41907247000</v>
      </c>
      <c r="T95" s="23">
        <v>42633861125</v>
      </c>
      <c r="U95" s="23">
        <v>38255216548</v>
      </c>
      <c r="V95" s="21">
        <v>0.89729655111081619</v>
      </c>
      <c r="W95" s="23">
        <v>26700628901</v>
      </c>
      <c r="X95" s="22">
        <v>0.62627752205495324</v>
      </c>
      <c r="Y95" s="24">
        <v>42124468000</v>
      </c>
      <c r="Z95" s="24">
        <f t="shared" si="23"/>
        <v>217221000</v>
      </c>
      <c r="AA95" s="49">
        <f t="shared" si="24"/>
        <v>5.1833755627039846E-3</v>
      </c>
      <c r="AB95" s="44"/>
      <c r="AC95" s="17">
        <f t="shared" si="25"/>
        <v>0</v>
      </c>
      <c r="AD95" s="17">
        <f t="shared" si="26"/>
        <v>42124468000</v>
      </c>
      <c r="AE95" s="63">
        <v>0.01</v>
      </c>
      <c r="AF95" s="24">
        <f t="shared" si="27"/>
        <v>2172210</v>
      </c>
      <c r="AG95" s="66">
        <f t="shared" si="28"/>
        <v>41909419210</v>
      </c>
      <c r="AH95" s="46"/>
      <c r="AI95" s="91">
        <f t="shared" si="20"/>
        <v>42124468000</v>
      </c>
      <c r="AJ95" s="91">
        <f t="shared" si="21"/>
        <v>217221000</v>
      </c>
      <c r="AK95" s="92">
        <f t="shared" si="22"/>
        <v>5.1833755627039846E-3</v>
      </c>
    </row>
    <row r="96" spans="1:37">
      <c r="A96" s="11"/>
      <c r="B96" s="11" t="s">
        <v>40</v>
      </c>
      <c r="C96" s="19"/>
      <c r="D96" s="20"/>
      <c r="E96" s="20"/>
      <c r="F96" s="21"/>
      <c r="G96" s="20"/>
      <c r="H96" s="22"/>
      <c r="I96" s="19"/>
      <c r="J96" s="20"/>
      <c r="K96" s="20"/>
      <c r="L96" s="21"/>
      <c r="M96" s="20"/>
      <c r="N96" s="22"/>
      <c r="O96" s="23">
        <v>0</v>
      </c>
      <c r="P96" s="23">
        <v>0</v>
      </c>
      <c r="Q96" s="23">
        <v>0</v>
      </c>
      <c r="R96" s="21">
        <v>0</v>
      </c>
      <c r="S96" s="23">
        <v>0</v>
      </c>
      <c r="T96" s="23">
        <v>0</v>
      </c>
      <c r="U96" s="23">
        <v>0</v>
      </c>
      <c r="V96" s="21">
        <v>0</v>
      </c>
      <c r="W96" s="23">
        <v>0</v>
      </c>
      <c r="X96" s="22">
        <v>0</v>
      </c>
      <c r="Y96" s="24"/>
      <c r="Z96" s="24">
        <f t="shared" si="23"/>
        <v>0</v>
      </c>
      <c r="AA96" s="49" t="e">
        <f t="shared" si="24"/>
        <v>#DIV/0!</v>
      </c>
      <c r="AB96" s="44"/>
      <c r="AC96" s="17">
        <f t="shared" si="25"/>
        <v>0</v>
      </c>
      <c r="AD96" s="17">
        <f t="shared" si="26"/>
        <v>0</v>
      </c>
      <c r="AE96" s="63">
        <v>0.01</v>
      </c>
      <c r="AF96" s="24">
        <f t="shared" si="27"/>
        <v>0</v>
      </c>
      <c r="AG96" s="66">
        <f t="shared" si="28"/>
        <v>0</v>
      </c>
      <c r="AH96" s="46"/>
      <c r="AI96" s="91">
        <f t="shared" si="20"/>
        <v>0</v>
      </c>
      <c r="AJ96" s="91">
        <f t="shared" si="21"/>
        <v>0</v>
      </c>
      <c r="AK96" s="92" t="e">
        <f t="shared" si="22"/>
        <v>#DIV/0!</v>
      </c>
    </row>
    <row r="97" spans="1:37" hidden="1">
      <c r="A97" s="18"/>
      <c r="B97" s="18" t="s">
        <v>16</v>
      </c>
      <c r="C97" s="19"/>
      <c r="D97" s="20"/>
      <c r="E97" s="20"/>
      <c r="F97" s="21"/>
      <c r="G97" s="20"/>
      <c r="H97" s="22"/>
      <c r="I97" s="19"/>
      <c r="J97" s="20"/>
      <c r="K97" s="20"/>
      <c r="L97" s="21"/>
      <c r="M97" s="20"/>
      <c r="N97" s="22"/>
      <c r="O97" s="23">
        <v>0</v>
      </c>
      <c r="P97" s="23">
        <v>0</v>
      </c>
      <c r="Q97" s="23">
        <v>0</v>
      </c>
      <c r="R97" s="21">
        <v>0</v>
      </c>
      <c r="S97" s="23">
        <v>0</v>
      </c>
      <c r="T97" s="23">
        <v>0</v>
      </c>
      <c r="U97" s="23">
        <v>0</v>
      </c>
      <c r="V97" s="21">
        <v>0</v>
      </c>
      <c r="W97" s="23">
        <v>0</v>
      </c>
      <c r="X97" s="22">
        <v>0</v>
      </c>
      <c r="Y97" s="24"/>
      <c r="Z97" s="24">
        <f t="shared" si="23"/>
        <v>0</v>
      </c>
      <c r="AA97" s="49" t="e">
        <f t="shared" si="24"/>
        <v>#DIV/0!</v>
      </c>
      <c r="AB97" s="44"/>
      <c r="AC97" s="17">
        <f t="shared" si="25"/>
        <v>0</v>
      </c>
      <c r="AD97" s="17">
        <f t="shared" si="26"/>
        <v>0</v>
      </c>
      <c r="AE97" s="63">
        <v>0.01</v>
      </c>
      <c r="AF97" s="24">
        <f t="shared" si="27"/>
        <v>0</v>
      </c>
      <c r="AG97" s="66">
        <f t="shared" si="28"/>
        <v>0</v>
      </c>
      <c r="AH97" s="46"/>
      <c r="AI97" s="91">
        <f t="shared" si="20"/>
        <v>0</v>
      </c>
      <c r="AJ97" s="91">
        <f t="shared" si="21"/>
        <v>0</v>
      </c>
      <c r="AK97" s="92" t="e">
        <f t="shared" si="22"/>
        <v>#DIV/0!</v>
      </c>
    </row>
    <row r="98" spans="1:37" hidden="1">
      <c r="A98" s="18"/>
      <c r="B98" s="18" t="s">
        <v>21</v>
      </c>
      <c r="C98" s="19"/>
      <c r="D98" s="20"/>
      <c r="E98" s="20"/>
      <c r="F98" s="21"/>
      <c r="G98" s="20"/>
      <c r="H98" s="22"/>
      <c r="I98" s="19"/>
      <c r="J98" s="20"/>
      <c r="K98" s="20"/>
      <c r="L98" s="21"/>
      <c r="M98" s="20"/>
      <c r="N98" s="22"/>
      <c r="O98" s="23">
        <v>0</v>
      </c>
      <c r="P98" s="23">
        <v>0</v>
      </c>
      <c r="Q98" s="23">
        <v>0</v>
      </c>
      <c r="R98" s="21">
        <v>0</v>
      </c>
      <c r="S98" s="23">
        <v>0</v>
      </c>
      <c r="T98" s="23">
        <v>0</v>
      </c>
      <c r="U98" s="23">
        <v>0</v>
      </c>
      <c r="V98" s="21">
        <v>0</v>
      </c>
      <c r="W98" s="23">
        <v>0</v>
      </c>
      <c r="X98" s="22">
        <v>0</v>
      </c>
      <c r="Y98" s="24"/>
      <c r="Z98" s="24">
        <f t="shared" si="23"/>
        <v>0</v>
      </c>
      <c r="AA98" s="49" t="e">
        <f t="shared" si="24"/>
        <v>#DIV/0!</v>
      </c>
      <c r="AB98" s="44"/>
      <c r="AC98" s="17">
        <f t="shared" si="25"/>
        <v>0</v>
      </c>
      <c r="AD98" s="17">
        <f t="shared" si="26"/>
        <v>0</v>
      </c>
      <c r="AE98" s="63">
        <v>0.01</v>
      </c>
      <c r="AF98" s="24">
        <f t="shared" si="27"/>
        <v>0</v>
      </c>
      <c r="AG98" s="66">
        <f t="shared" si="28"/>
        <v>0</v>
      </c>
      <c r="AH98" s="46"/>
      <c r="AI98" s="91">
        <f t="shared" si="20"/>
        <v>0</v>
      </c>
      <c r="AJ98" s="91">
        <f t="shared" si="21"/>
        <v>0</v>
      </c>
      <c r="AK98" s="92" t="e">
        <f t="shared" si="22"/>
        <v>#DIV/0!</v>
      </c>
    </row>
    <row r="99" spans="1:37" hidden="1">
      <c r="A99" s="18"/>
      <c r="B99" s="18" t="s">
        <v>18</v>
      </c>
      <c r="C99" s="19"/>
      <c r="D99" s="20"/>
      <c r="E99" s="20"/>
      <c r="F99" s="21"/>
      <c r="G99" s="20"/>
      <c r="H99" s="22"/>
      <c r="I99" s="19"/>
      <c r="J99" s="20"/>
      <c r="K99" s="20"/>
      <c r="L99" s="21"/>
      <c r="M99" s="20"/>
      <c r="N99" s="22"/>
      <c r="O99" s="23">
        <v>0</v>
      </c>
      <c r="P99" s="23">
        <v>0</v>
      </c>
      <c r="Q99" s="23">
        <v>0</v>
      </c>
      <c r="R99" s="21">
        <v>0</v>
      </c>
      <c r="S99" s="23">
        <v>0</v>
      </c>
      <c r="T99" s="23">
        <v>0</v>
      </c>
      <c r="U99" s="23">
        <v>0</v>
      </c>
      <c r="V99" s="21">
        <v>0</v>
      </c>
      <c r="W99" s="23">
        <v>0</v>
      </c>
      <c r="X99" s="22">
        <v>0</v>
      </c>
      <c r="Y99" s="24"/>
      <c r="Z99" s="24">
        <f t="shared" si="23"/>
        <v>0</v>
      </c>
      <c r="AA99" s="49" t="e">
        <f t="shared" si="24"/>
        <v>#DIV/0!</v>
      </c>
      <c r="AB99" s="44"/>
      <c r="AC99" s="17">
        <f t="shared" si="25"/>
        <v>0</v>
      </c>
      <c r="AD99" s="17">
        <f t="shared" si="26"/>
        <v>0</v>
      </c>
      <c r="AE99" s="63">
        <v>0.01</v>
      </c>
      <c r="AF99" s="24">
        <f t="shared" si="27"/>
        <v>0</v>
      </c>
      <c r="AG99" s="66">
        <f t="shared" si="28"/>
        <v>0</v>
      </c>
      <c r="AH99" s="46"/>
      <c r="AI99" s="91">
        <f t="shared" si="20"/>
        <v>0</v>
      </c>
      <c r="AJ99" s="91">
        <f t="shared" si="21"/>
        <v>0</v>
      </c>
      <c r="AK99" s="92" t="e">
        <f t="shared" si="22"/>
        <v>#DIV/0!</v>
      </c>
    </row>
    <row r="100" spans="1:37">
      <c r="A100" s="11"/>
      <c r="B100" s="11" t="s">
        <v>41</v>
      </c>
      <c r="C100" s="12">
        <v>58643441000</v>
      </c>
      <c r="D100" s="13">
        <v>68542669926</v>
      </c>
      <c r="E100" s="13">
        <v>63075764011</v>
      </c>
      <c r="F100" s="14">
        <f t="shared" ref="F100:F130" si="31">+E100/D100</f>
        <v>0.92024083799329415</v>
      </c>
      <c r="G100" s="13">
        <v>56462738320</v>
      </c>
      <c r="H100" s="15">
        <f t="shared" si="29"/>
        <v>0.82376041640861486</v>
      </c>
      <c r="I100" s="12">
        <v>68413239000</v>
      </c>
      <c r="J100" s="13">
        <v>69854133888</v>
      </c>
      <c r="K100" s="13">
        <v>68960850532</v>
      </c>
      <c r="L100" s="14">
        <f t="shared" ref="L100:L139" si="32">+K100/J100</f>
        <v>0.98721216188247018</v>
      </c>
      <c r="M100" s="13">
        <v>59967838299</v>
      </c>
      <c r="N100" s="15">
        <f t="shared" si="30"/>
        <v>0.85847229020330984</v>
      </c>
      <c r="O100" s="16">
        <v>55037719000</v>
      </c>
      <c r="P100" s="16">
        <v>51646916634</v>
      </c>
      <c r="Q100" s="16">
        <v>49603798009</v>
      </c>
      <c r="R100" s="14">
        <v>0.96044064664152706</v>
      </c>
      <c r="S100" s="16">
        <v>73747049000</v>
      </c>
      <c r="T100" s="16">
        <v>73747049000</v>
      </c>
      <c r="U100" s="16">
        <v>64601201035</v>
      </c>
      <c r="V100" s="14">
        <v>0.87598353982950561</v>
      </c>
      <c r="W100" s="16">
        <v>44505004834</v>
      </c>
      <c r="X100" s="15">
        <v>0.60348184012081618</v>
      </c>
      <c r="Y100" s="17">
        <v>71392193000</v>
      </c>
      <c r="Z100" s="17">
        <f t="shared" si="23"/>
        <v>-2354856000</v>
      </c>
      <c r="AA100" s="48">
        <f t="shared" si="24"/>
        <v>-3.1931528541569221E-2</v>
      </c>
      <c r="AB100" s="44">
        <v>0</v>
      </c>
      <c r="AC100" s="17">
        <f t="shared" si="25"/>
        <v>0</v>
      </c>
      <c r="AD100" s="17">
        <f t="shared" si="26"/>
        <v>71392193000</v>
      </c>
      <c r="AE100" s="63">
        <v>0.01</v>
      </c>
      <c r="AF100" s="17">
        <f>AE100*Z100*(-1)</f>
        <v>23548560</v>
      </c>
      <c r="AG100" s="66">
        <f t="shared" si="28"/>
        <v>73770597560</v>
      </c>
      <c r="AH100" s="46"/>
      <c r="AI100" s="91">
        <f t="shared" si="20"/>
        <v>71392193000</v>
      </c>
      <c r="AJ100" s="91">
        <f t="shared" si="21"/>
        <v>-2354856000</v>
      </c>
      <c r="AK100" s="92">
        <f t="shared" si="22"/>
        <v>-3.1931528541569221E-2</v>
      </c>
    </row>
    <row r="101" spans="1:37" hidden="1">
      <c r="A101" s="18"/>
      <c r="B101" s="18" t="s">
        <v>16</v>
      </c>
      <c r="C101" s="19">
        <v>8318831000</v>
      </c>
      <c r="D101" s="20">
        <v>8640588000</v>
      </c>
      <c r="E101" s="20">
        <v>8516595801</v>
      </c>
      <c r="F101" s="21">
        <f t="shared" si="31"/>
        <v>0.98565002763700804</v>
      </c>
      <c r="G101" s="20">
        <v>8221243933</v>
      </c>
      <c r="H101" s="22">
        <f t="shared" si="29"/>
        <v>0.95146810992492636</v>
      </c>
      <c r="I101" s="19">
        <v>10172010000</v>
      </c>
      <c r="J101" s="20">
        <v>10450050000</v>
      </c>
      <c r="K101" s="20">
        <v>10098009687</v>
      </c>
      <c r="L101" s="21">
        <f t="shared" si="32"/>
        <v>0.96631209295649301</v>
      </c>
      <c r="M101" s="20">
        <v>9818331900</v>
      </c>
      <c r="N101" s="22">
        <f t="shared" si="30"/>
        <v>0.93954879641724198</v>
      </c>
      <c r="O101" s="23">
        <v>12080000000</v>
      </c>
      <c r="P101" s="23">
        <v>11906674962</v>
      </c>
      <c r="Q101" s="23">
        <v>11363635242</v>
      </c>
      <c r="R101" s="21">
        <v>0.95439199258121143</v>
      </c>
      <c r="S101" s="23">
        <v>12622884000</v>
      </c>
      <c r="T101" s="23">
        <v>12622884000</v>
      </c>
      <c r="U101" s="23">
        <v>9185758755</v>
      </c>
      <c r="V101" s="21">
        <v>0.72770681842596352</v>
      </c>
      <c r="W101" s="23">
        <v>7695452042</v>
      </c>
      <c r="X101" s="22">
        <v>0.6096429343722084</v>
      </c>
      <c r="Y101" s="24">
        <v>14012501000</v>
      </c>
      <c r="Z101" s="24">
        <f t="shared" si="23"/>
        <v>1389617000</v>
      </c>
      <c r="AA101" s="49">
        <f t="shared" si="24"/>
        <v>0.11008712430534895</v>
      </c>
      <c r="AB101" s="44"/>
      <c r="AC101" s="17">
        <f t="shared" si="25"/>
        <v>0</v>
      </c>
      <c r="AD101" s="17">
        <f t="shared" si="26"/>
        <v>14012501000</v>
      </c>
      <c r="AE101" s="63">
        <v>0.01</v>
      </c>
      <c r="AF101" s="24">
        <f t="shared" si="27"/>
        <v>13896170</v>
      </c>
      <c r="AG101" s="66">
        <f t="shared" si="28"/>
        <v>12636780170</v>
      </c>
      <c r="AH101" s="46"/>
      <c r="AI101" s="91">
        <f t="shared" ref="AI101:AI132" si="33">Y101+AH101</f>
        <v>14012501000</v>
      </c>
      <c r="AJ101" s="91">
        <f t="shared" ref="AJ101:AJ132" si="34">AI101-S101</f>
        <v>1389617000</v>
      </c>
      <c r="AK101" s="92">
        <f t="shared" ref="AK101:AK132" si="35">AI101/S101-1</f>
        <v>0.11008712430534895</v>
      </c>
    </row>
    <row r="102" spans="1:37" hidden="1">
      <c r="A102" s="18"/>
      <c r="B102" s="18" t="s">
        <v>18</v>
      </c>
      <c r="C102" s="19">
        <v>50324610000</v>
      </c>
      <c r="D102" s="20">
        <v>59902081926</v>
      </c>
      <c r="E102" s="20">
        <v>54559168210</v>
      </c>
      <c r="F102" s="21">
        <f t="shared" si="31"/>
        <v>0.91080587611962527</v>
      </c>
      <c r="G102" s="20">
        <v>48241494387</v>
      </c>
      <c r="H102" s="22">
        <f t="shared" si="29"/>
        <v>0.80533919416348665</v>
      </c>
      <c r="I102" s="19">
        <v>58241229000</v>
      </c>
      <c r="J102" s="20">
        <v>59404083888</v>
      </c>
      <c r="K102" s="20">
        <v>58862840845</v>
      </c>
      <c r="L102" s="21">
        <f t="shared" si="32"/>
        <v>0.99088879067606772</v>
      </c>
      <c r="M102" s="20">
        <v>50149506399</v>
      </c>
      <c r="N102" s="22">
        <f t="shared" si="30"/>
        <v>0.84420974311381503</v>
      </c>
      <c r="O102" s="23">
        <v>42957719000</v>
      </c>
      <c r="P102" s="23">
        <v>39740241672</v>
      </c>
      <c r="Q102" s="23">
        <v>38240162767</v>
      </c>
      <c r="R102" s="21">
        <v>0.96225289928075808</v>
      </c>
      <c r="S102" s="23">
        <v>61124165000</v>
      </c>
      <c r="T102" s="23">
        <v>61124165000</v>
      </c>
      <c r="U102" s="23">
        <v>55415442280</v>
      </c>
      <c r="V102" s="21">
        <v>0.90660448743962396</v>
      </c>
      <c r="W102" s="23">
        <v>36809552792</v>
      </c>
      <c r="X102" s="22">
        <v>0.6022094991727085</v>
      </c>
      <c r="Y102" s="24">
        <v>57379692000</v>
      </c>
      <c r="Z102" s="24">
        <f t="shared" si="23"/>
        <v>-3744473000</v>
      </c>
      <c r="AA102" s="49">
        <f t="shared" si="24"/>
        <v>-6.1260108829298554E-2</v>
      </c>
      <c r="AB102" s="44"/>
      <c r="AC102" s="17">
        <f t="shared" si="25"/>
        <v>0</v>
      </c>
      <c r="AD102" s="17">
        <f t="shared" si="26"/>
        <v>57379692000</v>
      </c>
      <c r="AE102" s="63">
        <v>0.01</v>
      </c>
      <c r="AF102" s="24">
        <f t="shared" si="27"/>
        <v>-37444730</v>
      </c>
      <c r="AG102" s="66">
        <f t="shared" si="28"/>
        <v>61086720270</v>
      </c>
      <c r="AH102" s="46"/>
      <c r="AI102" s="91">
        <f t="shared" si="33"/>
        <v>57379692000</v>
      </c>
      <c r="AJ102" s="91">
        <f t="shared" si="34"/>
        <v>-3744473000</v>
      </c>
      <c r="AK102" s="92">
        <f t="shared" si="35"/>
        <v>-6.1260108829298554E-2</v>
      </c>
    </row>
    <row r="103" spans="1:37">
      <c r="A103" s="11"/>
      <c r="B103" s="11" t="s">
        <v>69</v>
      </c>
      <c r="C103" s="12">
        <v>12609400000</v>
      </c>
      <c r="D103" s="13">
        <v>13021070927</v>
      </c>
      <c r="E103" s="13">
        <v>12635867190</v>
      </c>
      <c r="F103" s="14">
        <f t="shared" si="31"/>
        <v>0.97041689280708421</v>
      </c>
      <c r="G103" s="13">
        <v>11832598422</v>
      </c>
      <c r="H103" s="15">
        <f t="shared" si="29"/>
        <v>0.90872697709251948</v>
      </c>
      <c r="I103" s="12">
        <v>12120287000</v>
      </c>
      <c r="J103" s="13">
        <v>13305710000</v>
      </c>
      <c r="K103" s="13">
        <v>13148072607</v>
      </c>
      <c r="L103" s="14">
        <f t="shared" si="32"/>
        <v>0.98815265077925196</v>
      </c>
      <c r="M103" s="13">
        <v>12620174486</v>
      </c>
      <c r="N103" s="15">
        <f t="shared" si="30"/>
        <v>0.94847809594527466</v>
      </c>
      <c r="O103" s="16">
        <v>14673892000</v>
      </c>
      <c r="P103" s="16">
        <v>14580997496</v>
      </c>
      <c r="Q103" s="16">
        <v>13975117031</v>
      </c>
      <c r="R103" s="14">
        <v>0.95844725539756725</v>
      </c>
      <c r="S103" s="16">
        <v>16740812000</v>
      </c>
      <c r="T103" s="16">
        <v>16740812000</v>
      </c>
      <c r="U103" s="16">
        <v>13283576339</v>
      </c>
      <c r="V103" s="14">
        <v>0.79348458957665857</v>
      </c>
      <c r="W103" s="16">
        <v>10743450995</v>
      </c>
      <c r="X103" s="15">
        <v>0.64175208436723385</v>
      </c>
      <c r="Y103" s="17">
        <v>16402476000</v>
      </c>
      <c r="Z103" s="17">
        <f t="shared" si="23"/>
        <v>-338336000</v>
      </c>
      <c r="AA103" s="48">
        <f t="shared" si="24"/>
        <v>-2.0210250255483397E-2</v>
      </c>
      <c r="AB103" s="47">
        <v>-0.12676084695843939</v>
      </c>
      <c r="AC103" s="17">
        <f>AB103*Y103*(-1)</f>
        <v>2079191749.9754751</v>
      </c>
      <c r="AD103" s="17">
        <f t="shared" si="26"/>
        <v>14323284250.024525</v>
      </c>
      <c r="AE103" s="55">
        <v>0.01</v>
      </c>
      <c r="AF103" s="17">
        <f>AE103*Z103*(-1)</f>
        <v>3383360</v>
      </c>
      <c r="AG103" s="66">
        <f t="shared" si="28"/>
        <v>16744195360</v>
      </c>
      <c r="AH103" s="46"/>
      <c r="AI103" s="91">
        <f t="shared" si="33"/>
        <v>16402476000</v>
      </c>
      <c r="AJ103" s="91">
        <f t="shared" si="34"/>
        <v>-338336000</v>
      </c>
      <c r="AK103" s="92">
        <f t="shared" si="35"/>
        <v>-2.0210250255483397E-2</v>
      </c>
    </row>
    <row r="104" spans="1:37" hidden="1">
      <c r="A104" s="18"/>
      <c r="B104" s="18" t="s">
        <v>16</v>
      </c>
      <c r="C104" s="19">
        <v>6734280000</v>
      </c>
      <c r="D104" s="20">
        <v>6966280000</v>
      </c>
      <c r="E104" s="20">
        <v>6663419142</v>
      </c>
      <c r="F104" s="21">
        <f t="shared" si="31"/>
        <v>0.95652473658825088</v>
      </c>
      <c r="G104" s="20">
        <v>6536774698</v>
      </c>
      <c r="H104" s="22">
        <f t="shared" si="29"/>
        <v>0.93834509924952769</v>
      </c>
      <c r="I104" s="19">
        <v>7485665000</v>
      </c>
      <c r="J104" s="20">
        <v>7625308000</v>
      </c>
      <c r="K104" s="20">
        <v>7484051160</v>
      </c>
      <c r="L104" s="21">
        <f t="shared" si="32"/>
        <v>0.98147526106486449</v>
      </c>
      <c r="M104" s="20">
        <v>7232133765</v>
      </c>
      <c r="N104" s="22">
        <f t="shared" si="30"/>
        <v>0.94843824865828374</v>
      </c>
      <c r="O104" s="23">
        <v>9536353000</v>
      </c>
      <c r="P104" s="23">
        <v>9338497871</v>
      </c>
      <c r="Q104" s="23">
        <v>8849183470</v>
      </c>
      <c r="R104" s="21">
        <v>0.94760245086958483</v>
      </c>
      <c r="S104" s="23">
        <v>9743385000</v>
      </c>
      <c r="T104" s="23">
        <v>9743385000</v>
      </c>
      <c r="U104" s="23">
        <v>7023074996</v>
      </c>
      <c r="V104" s="21">
        <v>0.72080442228239983</v>
      </c>
      <c r="W104" s="23">
        <v>6868053072</v>
      </c>
      <c r="X104" s="22">
        <v>0.70489394312141007</v>
      </c>
      <c r="Y104" s="24">
        <v>10052709000</v>
      </c>
      <c r="Z104" s="24">
        <f t="shared" si="23"/>
        <v>309324000</v>
      </c>
      <c r="AA104" s="49">
        <f t="shared" si="24"/>
        <v>3.1747077632670706E-2</v>
      </c>
      <c r="AB104" s="44"/>
      <c r="AC104" s="17">
        <f t="shared" si="25"/>
        <v>0</v>
      </c>
      <c r="AD104" s="17">
        <f t="shared" si="26"/>
        <v>10052709000</v>
      </c>
      <c r="AE104" s="63">
        <v>0.01</v>
      </c>
      <c r="AF104" s="24">
        <f t="shared" si="27"/>
        <v>3093240</v>
      </c>
      <c r="AG104" s="66">
        <f t="shared" si="28"/>
        <v>9746478240</v>
      </c>
      <c r="AH104" s="46"/>
      <c r="AI104" s="91">
        <f t="shared" si="33"/>
        <v>10052709000</v>
      </c>
      <c r="AJ104" s="91">
        <f t="shared" si="34"/>
        <v>309324000</v>
      </c>
      <c r="AK104" s="92">
        <f t="shared" si="35"/>
        <v>3.1747077632670706E-2</v>
      </c>
    </row>
    <row r="105" spans="1:37" hidden="1">
      <c r="A105" s="18"/>
      <c r="B105" s="18" t="s">
        <v>18</v>
      </c>
      <c r="C105" s="19">
        <v>5875120000</v>
      </c>
      <c r="D105" s="20">
        <v>6054790927</v>
      </c>
      <c r="E105" s="20">
        <v>5972448048</v>
      </c>
      <c r="F105" s="21">
        <f t="shared" si="31"/>
        <v>0.98640037616611831</v>
      </c>
      <c r="G105" s="20">
        <v>5295823724</v>
      </c>
      <c r="H105" s="22">
        <f t="shared" si="29"/>
        <v>0.87465013868347563</v>
      </c>
      <c r="I105" s="19">
        <v>4634622000</v>
      </c>
      <c r="J105" s="20">
        <v>5680402000</v>
      </c>
      <c r="K105" s="20">
        <v>5664021447</v>
      </c>
      <c r="L105" s="21">
        <f t="shared" si="32"/>
        <v>0.99711630391651862</v>
      </c>
      <c r="M105" s="20">
        <v>5388040721</v>
      </c>
      <c r="N105" s="22">
        <f t="shared" si="30"/>
        <v>0.94853158649687119</v>
      </c>
      <c r="O105" s="23">
        <v>5137539000</v>
      </c>
      <c r="P105" s="23">
        <v>5242499625</v>
      </c>
      <c r="Q105" s="23">
        <v>5125933561</v>
      </c>
      <c r="R105" s="21">
        <v>0.97776517456594003</v>
      </c>
      <c r="S105" s="23">
        <v>6997427000</v>
      </c>
      <c r="T105" s="23">
        <v>6997427000</v>
      </c>
      <c r="U105" s="23">
        <v>6260501343</v>
      </c>
      <c r="V105" s="21">
        <v>0.89468619579739805</v>
      </c>
      <c r="W105" s="23">
        <v>3875397923</v>
      </c>
      <c r="X105" s="22">
        <v>0.55383184747765146</v>
      </c>
      <c r="Y105" s="24">
        <v>6349767000</v>
      </c>
      <c r="Z105" s="24">
        <f t="shared" si="23"/>
        <v>-647660000</v>
      </c>
      <c r="AA105" s="49">
        <f t="shared" si="24"/>
        <v>-9.2556878406877319E-2</v>
      </c>
      <c r="AB105" s="44"/>
      <c r="AC105" s="17">
        <f t="shared" si="25"/>
        <v>0</v>
      </c>
      <c r="AD105" s="17">
        <f t="shared" si="26"/>
        <v>6349767000</v>
      </c>
      <c r="AE105" s="63">
        <v>0.01</v>
      </c>
      <c r="AF105" s="24">
        <f t="shared" si="27"/>
        <v>-6476600</v>
      </c>
      <c r="AG105" s="66">
        <f t="shared" si="28"/>
        <v>6990950400</v>
      </c>
      <c r="AH105" s="46"/>
      <c r="AI105" s="91">
        <f t="shared" si="33"/>
        <v>6349767000</v>
      </c>
      <c r="AJ105" s="91">
        <f t="shared" si="34"/>
        <v>-647660000</v>
      </c>
      <c r="AK105" s="92">
        <f t="shared" si="35"/>
        <v>-9.2556878406877319E-2</v>
      </c>
    </row>
    <row r="106" spans="1:37">
      <c r="A106" s="11"/>
      <c r="B106" s="11" t="s">
        <v>42</v>
      </c>
      <c r="C106" s="12">
        <v>39625774000</v>
      </c>
      <c r="D106" s="13">
        <v>42560217633</v>
      </c>
      <c r="E106" s="13">
        <v>41447599250</v>
      </c>
      <c r="F106" s="14">
        <f t="shared" si="31"/>
        <v>0.97385778445509386</v>
      </c>
      <c r="G106" s="13">
        <v>36383846173</v>
      </c>
      <c r="H106" s="15">
        <f t="shared" si="29"/>
        <v>0.85487923221494488</v>
      </c>
      <c r="I106" s="12">
        <v>35159875000</v>
      </c>
      <c r="J106" s="13">
        <v>39720401996</v>
      </c>
      <c r="K106" s="13">
        <v>38943881128</v>
      </c>
      <c r="L106" s="14">
        <f t="shared" si="32"/>
        <v>0.98045032706168989</v>
      </c>
      <c r="M106" s="13">
        <v>34942065893</v>
      </c>
      <c r="N106" s="15">
        <f t="shared" si="30"/>
        <v>0.87970071140062489</v>
      </c>
      <c r="O106" s="16">
        <v>40161873000</v>
      </c>
      <c r="P106" s="16">
        <v>39086444921</v>
      </c>
      <c r="Q106" s="16">
        <v>37581969330</v>
      </c>
      <c r="R106" s="14">
        <v>0.96150901945570166</v>
      </c>
      <c r="S106" s="16">
        <v>48577075000</v>
      </c>
      <c r="T106" s="16">
        <v>50200069850</v>
      </c>
      <c r="U106" s="16">
        <v>34879111621</v>
      </c>
      <c r="V106" s="14">
        <v>0.6948020535672621</v>
      </c>
      <c r="W106" s="16">
        <v>25905385748</v>
      </c>
      <c r="X106" s="15">
        <v>0.51604282275714797</v>
      </c>
      <c r="Y106" s="17">
        <v>49083737000</v>
      </c>
      <c r="Z106" s="17">
        <f t="shared" si="23"/>
        <v>506662000</v>
      </c>
      <c r="AA106" s="48">
        <f t="shared" si="24"/>
        <v>1.043006397565116E-2</v>
      </c>
      <c r="AB106" s="44">
        <v>0</v>
      </c>
      <c r="AC106" s="17">
        <f t="shared" si="25"/>
        <v>0</v>
      </c>
      <c r="AD106" s="17">
        <f t="shared" si="26"/>
        <v>49083737000</v>
      </c>
      <c r="AE106" s="63">
        <v>0.01</v>
      </c>
      <c r="AF106" s="17">
        <f t="shared" si="27"/>
        <v>5066620</v>
      </c>
      <c r="AG106" s="66">
        <f t="shared" si="28"/>
        <v>48582141620</v>
      </c>
      <c r="AH106" s="46"/>
      <c r="AI106" s="91">
        <f t="shared" si="33"/>
        <v>49083737000</v>
      </c>
      <c r="AJ106" s="91">
        <f t="shared" si="34"/>
        <v>506662000</v>
      </c>
      <c r="AK106" s="92">
        <f t="shared" si="35"/>
        <v>1.043006397565116E-2</v>
      </c>
    </row>
    <row r="107" spans="1:37" hidden="1">
      <c r="A107" s="18"/>
      <c r="B107" s="18" t="s">
        <v>16</v>
      </c>
      <c r="C107" s="19">
        <v>16095123000</v>
      </c>
      <c r="D107" s="20">
        <v>16095123000</v>
      </c>
      <c r="E107" s="20">
        <v>15798439352</v>
      </c>
      <c r="F107" s="21">
        <f t="shared" si="31"/>
        <v>0.98156686047071529</v>
      </c>
      <c r="G107" s="20">
        <v>15087397071</v>
      </c>
      <c r="H107" s="22">
        <f t="shared" si="29"/>
        <v>0.93738936142333307</v>
      </c>
      <c r="I107" s="19">
        <v>17997303000</v>
      </c>
      <c r="J107" s="20">
        <v>18769030000</v>
      </c>
      <c r="K107" s="20">
        <v>18423347827</v>
      </c>
      <c r="L107" s="21">
        <f t="shared" si="32"/>
        <v>0.98158231016733422</v>
      </c>
      <c r="M107" s="20">
        <v>17903527594</v>
      </c>
      <c r="N107" s="22">
        <f t="shared" si="30"/>
        <v>0.95388667363204172</v>
      </c>
      <c r="O107" s="23">
        <v>21582357000</v>
      </c>
      <c r="P107" s="23">
        <v>21322394759</v>
      </c>
      <c r="Q107" s="23">
        <v>20317666967</v>
      </c>
      <c r="R107" s="21">
        <v>0.9528792237759357</v>
      </c>
      <c r="S107" s="23">
        <v>22599412000</v>
      </c>
      <c r="T107" s="23">
        <v>22599412000</v>
      </c>
      <c r="U107" s="23">
        <v>15539209646</v>
      </c>
      <c r="V107" s="21">
        <v>0.68759353765487352</v>
      </c>
      <c r="W107" s="23">
        <v>14009806896</v>
      </c>
      <c r="X107" s="22">
        <v>0.6199190888683298</v>
      </c>
      <c r="Y107" s="24">
        <v>23731704000</v>
      </c>
      <c r="Z107" s="24">
        <f t="shared" si="23"/>
        <v>1132292000</v>
      </c>
      <c r="AA107" s="49">
        <f t="shared" si="24"/>
        <v>5.01027194866841E-2</v>
      </c>
      <c r="AB107" s="44"/>
      <c r="AC107" s="17">
        <f t="shared" si="25"/>
        <v>0</v>
      </c>
      <c r="AD107" s="17">
        <f t="shared" si="26"/>
        <v>23731704000</v>
      </c>
      <c r="AE107" s="63">
        <v>0.01</v>
      </c>
      <c r="AF107" s="24">
        <f t="shared" si="27"/>
        <v>11322920</v>
      </c>
      <c r="AG107" s="66">
        <f t="shared" si="28"/>
        <v>22610734920</v>
      </c>
      <c r="AH107" s="46"/>
      <c r="AI107" s="91">
        <f t="shared" si="33"/>
        <v>23731704000</v>
      </c>
      <c r="AJ107" s="91">
        <f t="shared" si="34"/>
        <v>1132292000</v>
      </c>
      <c r="AK107" s="92">
        <f t="shared" si="35"/>
        <v>5.01027194866841E-2</v>
      </c>
    </row>
    <row r="108" spans="1:37" hidden="1">
      <c r="A108" s="18"/>
      <c r="B108" s="18" t="s">
        <v>18</v>
      </c>
      <c r="C108" s="19">
        <v>23530651000</v>
      </c>
      <c r="D108" s="20">
        <v>26465094633</v>
      </c>
      <c r="E108" s="20">
        <v>25649159898</v>
      </c>
      <c r="F108" s="21">
        <f t="shared" si="31"/>
        <v>0.96916940043801736</v>
      </c>
      <c r="G108" s="20">
        <v>21296449102</v>
      </c>
      <c r="H108" s="22">
        <f t="shared" si="29"/>
        <v>0.80469952582164261</v>
      </c>
      <c r="I108" s="19">
        <v>17162572000</v>
      </c>
      <c r="J108" s="20">
        <v>20951371996</v>
      </c>
      <c r="K108" s="20">
        <v>20520533301</v>
      </c>
      <c r="L108" s="21">
        <f t="shared" si="32"/>
        <v>0.97943625386049871</v>
      </c>
      <c r="M108" s="20">
        <v>17038538299</v>
      </c>
      <c r="N108" s="22">
        <f t="shared" si="30"/>
        <v>0.81324212573061894</v>
      </c>
      <c r="O108" s="23">
        <v>18579516000</v>
      </c>
      <c r="P108" s="23">
        <v>17764050162</v>
      </c>
      <c r="Q108" s="23">
        <v>17264302363</v>
      </c>
      <c r="R108" s="21">
        <v>0.97186746296916926</v>
      </c>
      <c r="S108" s="23">
        <v>25977663000</v>
      </c>
      <c r="T108" s="23">
        <v>27600657850</v>
      </c>
      <c r="U108" s="23">
        <v>19339901975</v>
      </c>
      <c r="V108" s="21">
        <v>0.70070438466016494</v>
      </c>
      <c r="W108" s="23">
        <v>11895578852</v>
      </c>
      <c r="X108" s="22">
        <v>0.43098896108376633</v>
      </c>
      <c r="Y108" s="24">
        <v>25352033000</v>
      </c>
      <c r="Z108" s="24">
        <f t="shared" si="23"/>
        <v>-625630000</v>
      </c>
      <c r="AA108" s="49">
        <f t="shared" si="24"/>
        <v>-2.4083382712294044E-2</v>
      </c>
      <c r="AB108" s="44"/>
      <c r="AC108" s="17">
        <f t="shared" si="25"/>
        <v>0</v>
      </c>
      <c r="AD108" s="17">
        <f t="shared" si="26"/>
        <v>25352033000</v>
      </c>
      <c r="AE108" s="63">
        <v>0.01</v>
      </c>
      <c r="AF108" s="24">
        <f t="shared" si="27"/>
        <v>-6256300</v>
      </c>
      <c r="AG108" s="66">
        <f t="shared" si="28"/>
        <v>25971406700</v>
      </c>
      <c r="AH108" s="46"/>
      <c r="AI108" s="91">
        <f t="shared" si="33"/>
        <v>25352033000</v>
      </c>
      <c r="AJ108" s="91">
        <f t="shared" si="34"/>
        <v>-625630000</v>
      </c>
      <c r="AK108" s="92">
        <f t="shared" si="35"/>
        <v>-2.4083382712294044E-2</v>
      </c>
    </row>
    <row r="109" spans="1:37">
      <c r="A109" s="11"/>
      <c r="B109" s="67" t="s">
        <v>67</v>
      </c>
      <c r="C109" s="68">
        <v>29281530000</v>
      </c>
      <c r="D109" s="69">
        <v>32902530000</v>
      </c>
      <c r="E109" s="69">
        <v>31055930356</v>
      </c>
      <c r="F109" s="70">
        <f t="shared" si="31"/>
        <v>0.94387666711344087</v>
      </c>
      <c r="G109" s="69">
        <v>27905419359</v>
      </c>
      <c r="H109" s="71">
        <f t="shared" si="29"/>
        <v>0.84812381780367652</v>
      </c>
      <c r="I109" s="68">
        <v>28196508000</v>
      </c>
      <c r="J109" s="69">
        <v>28196508000</v>
      </c>
      <c r="K109" s="69">
        <v>26161130149</v>
      </c>
      <c r="L109" s="70">
        <f t="shared" si="32"/>
        <v>0.9278145417510566</v>
      </c>
      <c r="M109" s="69">
        <v>25567680376</v>
      </c>
      <c r="N109" s="71">
        <f t="shared" si="30"/>
        <v>0.90676761732339339</v>
      </c>
      <c r="O109" s="72">
        <v>30668056000</v>
      </c>
      <c r="P109" s="72">
        <v>29675293894</v>
      </c>
      <c r="Q109" s="72">
        <v>29405679487</v>
      </c>
      <c r="R109" s="70">
        <v>0.99091451602929148</v>
      </c>
      <c r="S109" s="72">
        <v>33215621000</v>
      </c>
      <c r="T109" s="72">
        <v>33215621000</v>
      </c>
      <c r="U109" s="72">
        <v>25742974928</v>
      </c>
      <c r="V109" s="70">
        <v>0.77502615194218405</v>
      </c>
      <c r="W109" s="72">
        <v>19758296257</v>
      </c>
      <c r="X109" s="71">
        <v>0.59484952146461445</v>
      </c>
      <c r="Y109" s="73">
        <v>32545784000</v>
      </c>
      <c r="Z109" s="73">
        <f t="shared" si="23"/>
        <v>-669837000</v>
      </c>
      <c r="AA109" s="74">
        <f t="shared" si="24"/>
        <v>-2.01663247542474E-2</v>
      </c>
      <c r="AB109" s="75">
        <v>-0.12371571311266751</v>
      </c>
      <c r="AC109" s="73">
        <f>AB109*Y109*(-1)</f>
        <v>4026424876.3708444</v>
      </c>
      <c r="AD109" s="73">
        <f t="shared" si="26"/>
        <v>28519359123.629154</v>
      </c>
      <c r="AE109" s="75">
        <v>0.01</v>
      </c>
      <c r="AF109" s="73">
        <f>AE109*Z109*(-1)</f>
        <v>6698370</v>
      </c>
      <c r="AG109" s="76">
        <f t="shared" si="28"/>
        <v>33222319370</v>
      </c>
      <c r="AH109" s="93">
        <v>3000000000</v>
      </c>
      <c r="AI109" s="91">
        <f t="shared" si="33"/>
        <v>35545784000</v>
      </c>
      <c r="AJ109" s="91">
        <f t="shared" si="34"/>
        <v>2330163000</v>
      </c>
      <c r="AK109" s="92">
        <f t="shared" si="35"/>
        <v>7.0152624874904479E-2</v>
      </c>
    </row>
    <row r="110" spans="1:37" hidden="1">
      <c r="A110" s="18"/>
      <c r="B110" s="18" t="s">
        <v>16</v>
      </c>
      <c r="C110" s="19">
        <v>9281530000</v>
      </c>
      <c r="D110" s="20">
        <v>9281530000</v>
      </c>
      <c r="E110" s="20">
        <v>8799587681</v>
      </c>
      <c r="F110" s="21">
        <f t="shared" si="31"/>
        <v>0.94807512134314065</v>
      </c>
      <c r="G110" s="20">
        <v>8645637208</v>
      </c>
      <c r="H110" s="22">
        <f t="shared" si="29"/>
        <v>0.93148836538803403</v>
      </c>
      <c r="I110" s="19">
        <v>15067832000</v>
      </c>
      <c r="J110" s="20">
        <v>15067832000</v>
      </c>
      <c r="K110" s="20">
        <v>13237440444</v>
      </c>
      <c r="L110" s="21">
        <f t="shared" si="32"/>
        <v>0.87852323041562985</v>
      </c>
      <c r="M110" s="20">
        <v>12971425747</v>
      </c>
      <c r="N110" s="22">
        <f t="shared" si="30"/>
        <v>0.86086875318227596</v>
      </c>
      <c r="O110" s="23">
        <v>16692115000</v>
      </c>
      <c r="P110" s="23">
        <v>16670490466</v>
      </c>
      <c r="Q110" s="23">
        <v>16476742452</v>
      </c>
      <c r="R110" s="21">
        <v>0.9883777856209357</v>
      </c>
      <c r="S110" s="23">
        <v>18241795000</v>
      </c>
      <c r="T110" s="23">
        <v>18241795000</v>
      </c>
      <c r="U110" s="23">
        <v>13078703798</v>
      </c>
      <c r="V110" s="21">
        <v>0.71696364299675552</v>
      </c>
      <c r="W110" s="23">
        <v>12391596895</v>
      </c>
      <c r="X110" s="22">
        <v>0.67929701517860497</v>
      </c>
      <c r="Y110" s="24">
        <v>18817308000</v>
      </c>
      <c r="Z110" s="24">
        <f t="shared" si="23"/>
        <v>575513000</v>
      </c>
      <c r="AA110" s="49">
        <f t="shared" si="24"/>
        <v>3.1549143053082318E-2</v>
      </c>
      <c r="AB110" s="44"/>
      <c r="AC110" s="17">
        <f t="shared" si="25"/>
        <v>0</v>
      </c>
      <c r="AD110" s="17">
        <f t="shared" si="26"/>
        <v>18817308000</v>
      </c>
      <c r="AE110" s="63">
        <v>0.01</v>
      </c>
      <c r="AF110" s="24">
        <f t="shared" si="27"/>
        <v>5755130</v>
      </c>
      <c r="AG110" s="66">
        <f t="shared" si="28"/>
        <v>18247550130</v>
      </c>
      <c r="AH110" s="46"/>
      <c r="AI110" s="91">
        <f t="shared" si="33"/>
        <v>18817308000</v>
      </c>
      <c r="AJ110" s="91">
        <f t="shared" si="34"/>
        <v>575513000</v>
      </c>
      <c r="AK110" s="92">
        <f t="shared" si="35"/>
        <v>3.1549143053082318E-2</v>
      </c>
    </row>
    <row r="111" spans="1:37" hidden="1">
      <c r="A111" s="18"/>
      <c r="B111" s="18" t="s">
        <v>18</v>
      </c>
      <c r="C111" s="19">
        <v>20000000000</v>
      </c>
      <c r="D111" s="20">
        <v>23621000000</v>
      </c>
      <c r="E111" s="20">
        <v>22256342675</v>
      </c>
      <c r="F111" s="21">
        <f t="shared" si="31"/>
        <v>0.9422269453029084</v>
      </c>
      <c r="G111" s="20">
        <v>19259782151</v>
      </c>
      <c r="H111" s="22">
        <f t="shared" si="29"/>
        <v>0.81536692565937086</v>
      </c>
      <c r="I111" s="19">
        <v>13128676000</v>
      </c>
      <c r="J111" s="20">
        <v>13128676000</v>
      </c>
      <c r="K111" s="20">
        <v>12923689705</v>
      </c>
      <c r="L111" s="21">
        <f t="shared" si="32"/>
        <v>0.98438636957755676</v>
      </c>
      <c r="M111" s="20">
        <v>12596254629</v>
      </c>
      <c r="N111" s="22">
        <f t="shared" si="30"/>
        <v>0.95944592044163479</v>
      </c>
      <c r="O111" s="23">
        <v>13975941000</v>
      </c>
      <c r="P111" s="23">
        <v>13004803428</v>
      </c>
      <c r="Q111" s="23">
        <v>12928937035</v>
      </c>
      <c r="R111" s="21">
        <v>0.99416627914293143</v>
      </c>
      <c r="S111" s="23">
        <v>14973826000</v>
      </c>
      <c r="T111" s="23">
        <v>14973826000</v>
      </c>
      <c r="U111" s="23">
        <v>12664271130</v>
      </c>
      <c r="V111" s="21">
        <v>0.84576053775434545</v>
      </c>
      <c r="W111" s="23">
        <v>7366699362</v>
      </c>
      <c r="X111" s="22">
        <v>0.49197174870337079</v>
      </c>
      <c r="Y111" s="24">
        <v>13728476000</v>
      </c>
      <c r="Z111" s="24">
        <f t="shared" si="23"/>
        <v>-1245350000</v>
      </c>
      <c r="AA111" s="49">
        <f t="shared" si="24"/>
        <v>-8.3168456745790986E-2</v>
      </c>
      <c r="AB111" s="44"/>
      <c r="AC111" s="17">
        <f t="shared" si="25"/>
        <v>0</v>
      </c>
      <c r="AD111" s="17">
        <f t="shared" si="26"/>
        <v>13728476000</v>
      </c>
      <c r="AE111" s="63">
        <v>0.01</v>
      </c>
      <c r="AF111" s="24">
        <f t="shared" si="27"/>
        <v>-12453500</v>
      </c>
      <c r="AG111" s="66">
        <f t="shared" si="28"/>
        <v>14961372500</v>
      </c>
      <c r="AH111" s="46"/>
      <c r="AI111" s="91">
        <f t="shared" si="33"/>
        <v>13728476000</v>
      </c>
      <c r="AJ111" s="91">
        <f t="shared" si="34"/>
        <v>-1245350000</v>
      </c>
      <c r="AK111" s="92">
        <f t="shared" si="35"/>
        <v>-8.3168456745790986E-2</v>
      </c>
    </row>
    <row r="112" spans="1:37" hidden="1">
      <c r="A112" s="18"/>
      <c r="B112" s="18" t="s">
        <v>22</v>
      </c>
      <c r="C112" s="19"/>
      <c r="D112" s="20"/>
      <c r="E112" s="20"/>
      <c r="F112" s="21"/>
      <c r="G112" s="20"/>
      <c r="H112" s="22"/>
      <c r="I112" s="19"/>
      <c r="J112" s="20"/>
      <c r="K112" s="20"/>
      <c r="L112" s="21"/>
      <c r="M112" s="20"/>
      <c r="N112" s="22"/>
      <c r="O112" s="23">
        <v>0</v>
      </c>
      <c r="P112" s="23">
        <v>0</v>
      </c>
      <c r="Q112" s="23">
        <v>0</v>
      </c>
      <c r="R112" s="21">
        <v>0</v>
      </c>
      <c r="S112" s="23">
        <v>0</v>
      </c>
      <c r="T112" s="23">
        <v>0</v>
      </c>
      <c r="U112" s="23">
        <v>0</v>
      </c>
      <c r="V112" s="21">
        <v>0</v>
      </c>
      <c r="W112" s="23">
        <v>0</v>
      </c>
      <c r="X112" s="22">
        <v>0</v>
      </c>
      <c r="Y112" s="24"/>
      <c r="Z112" s="24">
        <f t="shared" si="23"/>
        <v>0</v>
      </c>
      <c r="AA112" s="49" t="e">
        <f t="shared" si="24"/>
        <v>#DIV/0!</v>
      </c>
      <c r="AB112" s="44"/>
      <c r="AC112" s="17">
        <f t="shared" si="25"/>
        <v>0</v>
      </c>
      <c r="AD112" s="17">
        <f t="shared" si="26"/>
        <v>0</v>
      </c>
      <c r="AE112" s="63">
        <v>0.01</v>
      </c>
      <c r="AF112" s="24">
        <f t="shared" si="27"/>
        <v>0</v>
      </c>
      <c r="AG112" s="66">
        <f t="shared" si="28"/>
        <v>0</v>
      </c>
      <c r="AH112" s="46"/>
      <c r="AI112" s="91">
        <f t="shared" si="33"/>
        <v>0</v>
      </c>
      <c r="AJ112" s="91">
        <f t="shared" si="34"/>
        <v>0</v>
      </c>
      <c r="AK112" s="92" t="e">
        <f t="shared" si="35"/>
        <v>#DIV/0!</v>
      </c>
    </row>
    <row r="113" spans="1:37">
      <c r="A113" s="11"/>
      <c r="B113" s="67" t="s">
        <v>43</v>
      </c>
      <c r="C113" s="68">
        <v>173620662000</v>
      </c>
      <c r="D113" s="69">
        <v>191847987640</v>
      </c>
      <c r="E113" s="69">
        <v>184094480461</v>
      </c>
      <c r="F113" s="70">
        <f t="shared" si="31"/>
        <v>0.95958515242000164</v>
      </c>
      <c r="G113" s="69">
        <v>153283945979</v>
      </c>
      <c r="H113" s="71">
        <f t="shared" si="29"/>
        <v>0.79898646769563786</v>
      </c>
      <c r="I113" s="68">
        <v>213198812000</v>
      </c>
      <c r="J113" s="69">
        <v>231404030069</v>
      </c>
      <c r="K113" s="69">
        <v>226941202111</v>
      </c>
      <c r="L113" s="70">
        <f t="shared" si="32"/>
        <v>0.9807141303603516</v>
      </c>
      <c r="M113" s="69">
        <v>196641428008</v>
      </c>
      <c r="N113" s="71">
        <f t="shared" si="30"/>
        <v>0.84977529539725605</v>
      </c>
      <c r="O113" s="72">
        <v>215173248000</v>
      </c>
      <c r="P113" s="72">
        <v>209029510990</v>
      </c>
      <c r="Q113" s="72">
        <v>198730198354</v>
      </c>
      <c r="R113" s="70">
        <v>0.95072794943058203</v>
      </c>
      <c r="S113" s="72">
        <v>219629248000</v>
      </c>
      <c r="T113" s="72">
        <v>245667074639</v>
      </c>
      <c r="U113" s="72">
        <v>203607004830</v>
      </c>
      <c r="V113" s="70">
        <v>0.82879240178682489</v>
      </c>
      <c r="W113" s="72">
        <v>150997746323</v>
      </c>
      <c r="X113" s="71">
        <v>0.61464380827136245</v>
      </c>
      <c r="Y113" s="73">
        <v>237923960000</v>
      </c>
      <c r="Z113" s="73">
        <f t="shared" si="23"/>
        <v>18294712000</v>
      </c>
      <c r="AA113" s="74">
        <f t="shared" si="24"/>
        <v>8.3298158904591801E-2</v>
      </c>
      <c r="AB113" s="77">
        <v>0</v>
      </c>
      <c r="AC113" s="73">
        <f t="shared" si="25"/>
        <v>0</v>
      </c>
      <c r="AD113" s="73">
        <f t="shared" si="26"/>
        <v>237923960000</v>
      </c>
      <c r="AE113" s="78">
        <v>0.01</v>
      </c>
      <c r="AF113" s="73">
        <f t="shared" si="27"/>
        <v>182947120</v>
      </c>
      <c r="AG113" s="76">
        <f t="shared" si="28"/>
        <v>219812195120</v>
      </c>
      <c r="AH113" s="93">
        <v>4000000000</v>
      </c>
      <c r="AI113" s="91">
        <f t="shared" si="33"/>
        <v>241923960000</v>
      </c>
      <c r="AJ113" s="91">
        <f t="shared" si="34"/>
        <v>22294712000</v>
      </c>
      <c r="AK113" s="92">
        <f t="shared" si="35"/>
        <v>0.10151066947149046</v>
      </c>
    </row>
    <row r="114" spans="1:37" hidden="1">
      <c r="A114" s="18"/>
      <c r="B114" s="18" t="s">
        <v>16</v>
      </c>
      <c r="C114" s="19">
        <v>14529131000</v>
      </c>
      <c r="D114" s="20">
        <v>14529131000</v>
      </c>
      <c r="E114" s="20">
        <v>13792983123</v>
      </c>
      <c r="F114" s="21">
        <f t="shared" si="31"/>
        <v>0.94933297270153316</v>
      </c>
      <c r="G114" s="20">
        <v>13600659927</v>
      </c>
      <c r="H114" s="22">
        <f t="shared" si="29"/>
        <v>0.93609589775190272</v>
      </c>
      <c r="I114" s="19">
        <v>16101669000</v>
      </c>
      <c r="J114" s="20">
        <v>16177669000</v>
      </c>
      <c r="K114" s="20">
        <v>15660724885</v>
      </c>
      <c r="L114" s="21">
        <f t="shared" si="32"/>
        <v>0.96804582199079481</v>
      </c>
      <c r="M114" s="20">
        <v>14898743481</v>
      </c>
      <c r="N114" s="22">
        <f t="shared" si="30"/>
        <v>0.9209450064159429</v>
      </c>
      <c r="O114" s="23">
        <v>18691000000</v>
      </c>
      <c r="P114" s="23">
        <v>18465489487</v>
      </c>
      <c r="Q114" s="23">
        <v>18054875630</v>
      </c>
      <c r="R114" s="21">
        <v>0.97776317506833066</v>
      </c>
      <c r="S114" s="23">
        <v>19480583000</v>
      </c>
      <c r="T114" s="23">
        <v>19480583000</v>
      </c>
      <c r="U114" s="23">
        <v>17549892657</v>
      </c>
      <c r="V114" s="21">
        <v>0.90089155221894535</v>
      </c>
      <c r="W114" s="23">
        <v>13444323544</v>
      </c>
      <c r="X114" s="22">
        <v>0.69013969160984556</v>
      </c>
      <c r="Y114" s="24">
        <v>22901432000</v>
      </c>
      <c r="Z114" s="24">
        <f t="shared" si="23"/>
        <v>3420849000</v>
      </c>
      <c r="AA114" s="49">
        <f t="shared" si="24"/>
        <v>0.17560300941712059</v>
      </c>
      <c r="AB114" s="44"/>
      <c r="AC114" s="17">
        <f t="shared" si="25"/>
        <v>0</v>
      </c>
      <c r="AD114" s="17">
        <f t="shared" si="26"/>
        <v>22901432000</v>
      </c>
      <c r="AE114" s="63">
        <v>0.01</v>
      </c>
      <c r="AF114" s="24">
        <f t="shared" si="27"/>
        <v>34208490</v>
      </c>
      <c r="AG114" s="66">
        <f t="shared" si="28"/>
        <v>19514791490</v>
      </c>
      <c r="AH114" s="46"/>
      <c r="AI114" s="91">
        <f t="shared" si="33"/>
        <v>22901432000</v>
      </c>
      <c r="AJ114" s="91">
        <f t="shared" si="34"/>
        <v>3420849000</v>
      </c>
      <c r="AK114" s="92">
        <f t="shared" si="35"/>
        <v>0.17560300941712059</v>
      </c>
    </row>
    <row r="115" spans="1:37" hidden="1">
      <c r="A115" s="18"/>
      <c r="B115" s="18" t="s">
        <v>18</v>
      </c>
      <c r="C115" s="19">
        <v>159091531000</v>
      </c>
      <c r="D115" s="20">
        <v>177318856640</v>
      </c>
      <c r="E115" s="20">
        <v>170301497338</v>
      </c>
      <c r="F115" s="21">
        <f t="shared" si="31"/>
        <v>0.96042519428011575</v>
      </c>
      <c r="G115" s="20">
        <v>139683286052</v>
      </c>
      <c r="H115" s="22">
        <f t="shared" si="29"/>
        <v>0.78775201182122845</v>
      </c>
      <c r="I115" s="19">
        <v>197097143000</v>
      </c>
      <c r="J115" s="20">
        <v>215226361069</v>
      </c>
      <c r="K115" s="20">
        <v>211280477226</v>
      </c>
      <c r="L115" s="21">
        <f t="shared" si="32"/>
        <v>0.98166635432852489</v>
      </c>
      <c r="M115" s="20">
        <v>181742684527</v>
      </c>
      <c r="N115" s="22">
        <f t="shared" si="30"/>
        <v>0.84442576468936636</v>
      </c>
      <c r="O115" s="23">
        <v>196482248000</v>
      </c>
      <c r="P115" s="23">
        <v>190564021503</v>
      </c>
      <c r="Q115" s="23">
        <v>180675322724</v>
      </c>
      <c r="R115" s="21">
        <v>0.94810825936078225</v>
      </c>
      <c r="S115" s="23">
        <v>200148665000</v>
      </c>
      <c r="T115" s="23">
        <v>226186491639</v>
      </c>
      <c r="U115" s="23">
        <v>186057112173</v>
      </c>
      <c r="V115" s="21">
        <v>0.82258277594204154</v>
      </c>
      <c r="W115" s="23">
        <v>137553422779</v>
      </c>
      <c r="X115" s="22">
        <v>0.60814163472918237</v>
      </c>
      <c r="Y115" s="24">
        <v>215022528000</v>
      </c>
      <c r="Z115" s="24">
        <f t="shared" si="23"/>
        <v>14873863000</v>
      </c>
      <c r="AA115" s="49">
        <f t="shared" si="24"/>
        <v>7.4314075489836595E-2</v>
      </c>
      <c r="AB115" s="44"/>
      <c r="AC115" s="17">
        <f t="shared" si="25"/>
        <v>0</v>
      </c>
      <c r="AD115" s="17">
        <f t="shared" si="26"/>
        <v>215022528000</v>
      </c>
      <c r="AE115" s="63">
        <v>0.01</v>
      </c>
      <c r="AF115" s="24">
        <f t="shared" si="27"/>
        <v>148738630</v>
      </c>
      <c r="AG115" s="66">
        <f t="shared" si="28"/>
        <v>200297403630</v>
      </c>
      <c r="AH115" s="46"/>
      <c r="AI115" s="91">
        <f t="shared" si="33"/>
        <v>215022528000</v>
      </c>
      <c r="AJ115" s="91">
        <f t="shared" si="34"/>
        <v>14873863000</v>
      </c>
      <c r="AK115" s="92">
        <f t="shared" si="35"/>
        <v>7.4314075489836595E-2</v>
      </c>
    </row>
    <row r="116" spans="1:37">
      <c r="A116" s="11"/>
      <c r="B116" s="11" t="s">
        <v>44</v>
      </c>
      <c r="C116" s="12">
        <v>119067110000</v>
      </c>
      <c r="D116" s="13">
        <v>126067110000</v>
      </c>
      <c r="E116" s="13">
        <v>121067953715</v>
      </c>
      <c r="F116" s="14">
        <f t="shared" si="31"/>
        <v>0.96034527732887665</v>
      </c>
      <c r="G116" s="13">
        <v>109936515833</v>
      </c>
      <c r="H116" s="15">
        <f t="shared" si="29"/>
        <v>0.87204756127906791</v>
      </c>
      <c r="I116" s="12">
        <v>118003546000</v>
      </c>
      <c r="J116" s="13">
        <v>116607610000</v>
      </c>
      <c r="K116" s="13">
        <v>111949494847</v>
      </c>
      <c r="L116" s="14">
        <f t="shared" si="32"/>
        <v>0.96005307755643055</v>
      </c>
      <c r="M116" s="13">
        <v>102010022615</v>
      </c>
      <c r="N116" s="15">
        <f t="shared" si="30"/>
        <v>0.87481445349064269</v>
      </c>
      <c r="O116" s="16">
        <v>128363540000</v>
      </c>
      <c r="P116" s="16">
        <v>111125931372</v>
      </c>
      <c r="Q116" s="16">
        <v>104763085144</v>
      </c>
      <c r="R116" s="14">
        <v>0.9427420211516605</v>
      </c>
      <c r="S116" s="16">
        <v>126729821000</v>
      </c>
      <c r="T116" s="16">
        <v>126729821000</v>
      </c>
      <c r="U116" s="16">
        <v>93502116689</v>
      </c>
      <c r="V116" s="14">
        <v>0.73780674470454743</v>
      </c>
      <c r="W116" s="16">
        <v>80976444589</v>
      </c>
      <c r="X116" s="15">
        <v>0.63896913883433959</v>
      </c>
      <c r="Y116" s="17">
        <v>126365586000</v>
      </c>
      <c r="Z116" s="17">
        <f t="shared" si="23"/>
        <v>-364235000</v>
      </c>
      <c r="AA116" s="48">
        <f t="shared" si="24"/>
        <v>-2.8741064820094753E-3</v>
      </c>
      <c r="AB116" s="44">
        <v>0</v>
      </c>
      <c r="AC116" s="17">
        <f t="shared" si="25"/>
        <v>0</v>
      </c>
      <c r="AD116" s="17">
        <f t="shared" si="26"/>
        <v>126365586000</v>
      </c>
      <c r="AE116" s="63">
        <v>0.01</v>
      </c>
      <c r="AF116" s="17">
        <f t="shared" si="27"/>
        <v>-3642350</v>
      </c>
      <c r="AG116" s="66">
        <f t="shared" si="28"/>
        <v>126726178650</v>
      </c>
      <c r="AH116" s="46"/>
      <c r="AI116" s="91">
        <f t="shared" si="33"/>
        <v>126365586000</v>
      </c>
      <c r="AJ116" s="91">
        <f t="shared" si="34"/>
        <v>-364235000</v>
      </c>
      <c r="AK116" s="92">
        <f t="shared" si="35"/>
        <v>-2.8741064820094753E-3</v>
      </c>
    </row>
    <row r="117" spans="1:37" hidden="1">
      <c r="A117" s="18"/>
      <c r="B117" s="18" t="s">
        <v>16</v>
      </c>
      <c r="C117" s="19">
        <v>59513488000</v>
      </c>
      <c r="D117" s="20">
        <v>59513488000</v>
      </c>
      <c r="E117" s="20">
        <v>57824513144</v>
      </c>
      <c r="F117" s="21">
        <f t="shared" si="31"/>
        <v>0.97162030133404376</v>
      </c>
      <c r="G117" s="20">
        <v>55858686050</v>
      </c>
      <c r="H117" s="22">
        <f t="shared" si="29"/>
        <v>0.93858867841857962</v>
      </c>
      <c r="I117" s="19">
        <v>67004510000</v>
      </c>
      <c r="J117" s="20">
        <v>68070574000</v>
      </c>
      <c r="K117" s="20">
        <v>66557796964</v>
      </c>
      <c r="L117" s="21">
        <f t="shared" si="32"/>
        <v>0.97777634376933564</v>
      </c>
      <c r="M117" s="20">
        <v>63502318969</v>
      </c>
      <c r="N117" s="22">
        <f t="shared" si="30"/>
        <v>0.93288942985848777</v>
      </c>
      <c r="O117" s="23">
        <v>79943145000</v>
      </c>
      <c r="P117" s="23">
        <v>78695536372</v>
      </c>
      <c r="Q117" s="23">
        <v>77091351329</v>
      </c>
      <c r="R117" s="21">
        <v>0.97961529818645765</v>
      </c>
      <c r="S117" s="23">
        <v>83871298000</v>
      </c>
      <c r="T117" s="23">
        <v>83871298000</v>
      </c>
      <c r="U117" s="23">
        <v>61322728842</v>
      </c>
      <c r="V117" s="21">
        <v>0.73115273406165715</v>
      </c>
      <c r="W117" s="23">
        <v>57384311034</v>
      </c>
      <c r="X117" s="22">
        <v>0.6841948604873147</v>
      </c>
      <c r="Y117" s="24">
        <v>87382450000</v>
      </c>
      <c r="Z117" s="24">
        <f t="shared" si="23"/>
        <v>3511152000</v>
      </c>
      <c r="AA117" s="49">
        <f t="shared" si="24"/>
        <v>4.1863570538755779E-2</v>
      </c>
      <c r="AB117" s="44"/>
      <c r="AC117" s="17">
        <f t="shared" si="25"/>
        <v>0</v>
      </c>
      <c r="AD117" s="17">
        <f t="shared" si="26"/>
        <v>87382450000</v>
      </c>
      <c r="AE117" s="63">
        <v>0.01</v>
      </c>
      <c r="AF117" s="24">
        <f t="shared" si="27"/>
        <v>35111520</v>
      </c>
      <c r="AG117" s="66">
        <f t="shared" si="28"/>
        <v>83906409520</v>
      </c>
      <c r="AH117" s="46"/>
      <c r="AI117" s="91">
        <f t="shared" si="33"/>
        <v>87382450000</v>
      </c>
      <c r="AJ117" s="91">
        <f t="shared" si="34"/>
        <v>3511152000</v>
      </c>
      <c r="AK117" s="92">
        <f t="shared" si="35"/>
        <v>4.1863570538755779E-2</v>
      </c>
    </row>
    <row r="118" spans="1:37" hidden="1">
      <c r="A118" s="18"/>
      <c r="B118" s="18" t="s">
        <v>18</v>
      </c>
      <c r="C118" s="19">
        <v>59553622000</v>
      </c>
      <c r="D118" s="20">
        <v>66553622000</v>
      </c>
      <c r="E118" s="20">
        <v>63243440571</v>
      </c>
      <c r="F118" s="21">
        <f t="shared" si="31"/>
        <v>0.95026294092604002</v>
      </c>
      <c r="G118" s="20">
        <v>54077829783</v>
      </c>
      <c r="H118" s="22">
        <f t="shared" si="29"/>
        <v>0.81254525535815314</v>
      </c>
      <c r="I118" s="19">
        <v>50999036000</v>
      </c>
      <c r="J118" s="20">
        <v>48537036000</v>
      </c>
      <c r="K118" s="20">
        <v>45391697883</v>
      </c>
      <c r="L118" s="21">
        <f t="shared" si="32"/>
        <v>0.93519715301527684</v>
      </c>
      <c r="M118" s="20">
        <v>38507703646</v>
      </c>
      <c r="N118" s="22">
        <f t="shared" si="30"/>
        <v>0.79336743277854871</v>
      </c>
      <c r="O118" s="23">
        <v>48420395000</v>
      </c>
      <c r="P118" s="23">
        <v>32430395000</v>
      </c>
      <c r="Q118" s="23">
        <v>27671733815</v>
      </c>
      <c r="R118" s="21">
        <v>0.85326539547236468</v>
      </c>
      <c r="S118" s="23">
        <v>42858523000</v>
      </c>
      <c r="T118" s="23">
        <v>42858523000</v>
      </c>
      <c r="U118" s="23">
        <v>32179387847</v>
      </c>
      <c r="V118" s="21">
        <v>0.75082820392573957</v>
      </c>
      <c r="W118" s="23">
        <v>23592133555</v>
      </c>
      <c r="X118" s="22">
        <v>0.55046538946290802</v>
      </c>
      <c r="Y118" s="24">
        <v>38983136000</v>
      </c>
      <c r="Z118" s="24">
        <f t="shared" si="23"/>
        <v>-3875387000</v>
      </c>
      <c r="AA118" s="49">
        <f t="shared" si="24"/>
        <v>-9.0422784751588381E-2</v>
      </c>
      <c r="AB118" s="44"/>
      <c r="AC118" s="17">
        <f t="shared" si="25"/>
        <v>0</v>
      </c>
      <c r="AD118" s="17">
        <f t="shared" si="26"/>
        <v>38983136000</v>
      </c>
      <c r="AE118" s="63">
        <v>0.01</v>
      </c>
      <c r="AF118" s="24">
        <f t="shared" si="27"/>
        <v>-38753870</v>
      </c>
      <c r="AG118" s="66">
        <f t="shared" si="28"/>
        <v>42819769130</v>
      </c>
      <c r="AH118" s="46"/>
      <c r="AI118" s="91">
        <f t="shared" si="33"/>
        <v>38983136000</v>
      </c>
      <c r="AJ118" s="91">
        <f t="shared" si="34"/>
        <v>-3875387000</v>
      </c>
      <c r="AK118" s="92">
        <f t="shared" si="35"/>
        <v>-9.0422784751588381E-2</v>
      </c>
    </row>
    <row r="119" spans="1:37" hidden="1">
      <c r="A119" s="18"/>
      <c r="B119" s="18" t="s">
        <v>22</v>
      </c>
      <c r="C119" s="19"/>
      <c r="D119" s="20"/>
      <c r="E119" s="20"/>
      <c r="F119" s="21"/>
      <c r="G119" s="20"/>
      <c r="H119" s="22"/>
      <c r="I119" s="19"/>
      <c r="J119" s="20"/>
      <c r="K119" s="20"/>
      <c r="L119" s="21"/>
      <c r="M119" s="20"/>
      <c r="N119" s="22"/>
      <c r="O119" s="23">
        <v>0</v>
      </c>
      <c r="P119" s="23">
        <v>0</v>
      </c>
      <c r="Q119" s="23">
        <v>0</v>
      </c>
      <c r="R119" s="21">
        <v>0</v>
      </c>
      <c r="S119" s="23">
        <v>0</v>
      </c>
      <c r="T119" s="23">
        <v>0</v>
      </c>
      <c r="U119" s="23">
        <v>0</v>
      </c>
      <c r="V119" s="21">
        <v>0</v>
      </c>
      <c r="W119" s="23">
        <v>0</v>
      </c>
      <c r="X119" s="22">
        <v>0</v>
      </c>
      <c r="Y119" s="24"/>
      <c r="Z119" s="24">
        <f t="shared" si="23"/>
        <v>0</v>
      </c>
      <c r="AA119" s="49" t="e">
        <f t="shared" si="24"/>
        <v>#DIV/0!</v>
      </c>
      <c r="AB119" s="44"/>
      <c r="AC119" s="17">
        <f t="shared" si="25"/>
        <v>0</v>
      </c>
      <c r="AD119" s="17">
        <f t="shared" si="26"/>
        <v>0</v>
      </c>
      <c r="AE119" s="63">
        <v>0.01</v>
      </c>
      <c r="AF119" s="24">
        <f t="shared" si="27"/>
        <v>0</v>
      </c>
      <c r="AG119" s="66">
        <f t="shared" si="28"/>
        <v>0</v>
      </c>
      <c r="AH119" s="46"/>
      <c r="AI119" s="91">
        <f t="shared" si="33"/>
        <v>0</v>
      </c>
      <c r="AJ119" s="91">
        <f t="shared" si="34"/>
        <v>0</v>
      </c>
      <c r="AK119" s="92" t="e">
        <f t="shared" si="35"/>
        <v>#DIV/0!</v>
      </c>
    </row>
    <row r="120" spans="1:37">
      <c r="A120" s="11"/>
      <c r="B120" s="11" t="s">
        <v>45</v>
      </c>
      <c r="C120" s="12">
        <v>199421526000</v>
      </c>
      <c r="D120" s="13">
        <v>216734371466</v>
      </c>
      <c r="E120" s="13">
        <v>208665581727</v>
      </c>
      <c r="F120" s="14">
        <f t="shared" si="31"/>
        <v>0.96277106540867341</v>
      </c>
      <c r="G120" s="13">
        <v>157294398363</v>
      </c>
      <c r="H120" s="15">
        <f t="shared" ref="H120:H139" si="36">+G120/D120</f>
        <v>0.7257473620776177</v>
      </c>
      <c r="I120" s="12">
        <v>277391490000</v>
      </c>
      <c r="J120" s="13">
        <v>277391490000</v>
      </c>
      <c r="K120" s="13">
        <v>264202447047</v>
      </c>
      <c r="L120" s="14">
        <f t="shared" si="32"/>
        <v>0.95245332525161464</v>
      </c>
      <c r="M120" s="13">
        <v>177221703153</v>
      </c>
      <c r="N120" s="15">
        <f t="shared" ref="N120:N139" si="37">+M120/J120</f>
        <v>0.63888659004283077</v>
      </c>
      <c r="O120" s="16">
        <v>194946206000</v>
      </c>
      <c r="P120" s="16">
        <v>222128414527</v>
      </c>
      <c r="Q120" s="16">
        <v>207514431829</v>
      </c>
      <c r="R120" s="14">
        <v>0.93420930532854607</v>
      </c>
      <c r="S120" s="16">
        <v>242159564000</v>
      </c>
      <c r="T120" s="16">
        <v>268447502216</v>
      </c>
      <c r="U120" s="16">
        <v>175348893299</v>
      </c>
      <c r="V120" s="14">
        <v>0.65319621844687392</v>
      </c>
      <c r="W120" s="16">
        <v>109828756063</v>
      </c>
      <c r="X120" s="15">
        <v>0.4091256396739682</v>
      </c>
      <c r="Y120" s="17">
        <v>224814149000</v>
      </c>
      <c r="Z120" s="17">
        <f t="shared" si="23"/>
        <v>-17345415000</v>
      </c>
      <c r="AA120" s="48">
        <f t="shared" si="24"/>
        <v>-7.1628040261915937E-2</v>
      </c>
      <c r="AB120" s="44">
        <v>0</v>
      </c>
      <c r="AC120" s="17">
        <f t="shared" si="25"/>
        <v>0</v>
      </c>
      <c r="AD120" s="17">
        <f t="shared" si="26"/>
        <v>224814149000</v>
      </c>
      <c r="AE120" s="63">
        <v>0.01</v>
      </c>
      <c r="AF120" s="17">
        <f>AE120*Z120*(-1)</f>
        <v>173454150</v>
      </c>
      <c r="AG120" s="66">
        <f t="shared" si="28"/>
        <v>242333018150</v>
      </c>
      <c r="AH120" s="95"/>
      <c r="AI120" s="91">
        <f t="shared" si="33"/>
        <v>224814149000</v>
      </c>
      <c r="AJ120" s="91">
        <f t="shared" si="34"/>
        <v>-17345415000</v>
      </c>
      <c r="AK120" s="92">
        <f t="shared" si="35"/>
        <v>-7.1628040261915937E-2</v>
      </c>
    </row>
    <row r="121" spans="1:37" hidden="1">
      <c r="A121" s="18"/>
      <c r="B121" s="18" t="s">
        <v>16</v>
      </c>
      <c r="C121" s="19">
        <v>31245528000</v>
      </c>
      <c r="D121" s="20">
        <v>31245528000</v>
      </c>
      <c r="E121" s="20">
        <v>28700767966</v>
      </c>
      <c r="F121" s="21">
        <f t="shared" si="31"/>
        <v>0.91855602395325175</v>
      </c>
      <c r="G121" s="20">
        <v>25712052204</v>
      </c>
      <c r="H121" s="22">
        <f t="shared" si="36"/>
        <v>0.82290343130063281</v>
      </c>
      <c r="I121" s="19">
        <v>42281806000</v>
      </c>
      <c r="J121" s="20">
        <v>42281806000</v>
      </c>
      <c r="K121" s="20">
        <v>36356520254</v>
      </c>
      <c r="L121" s="21">
        <f t="shared" si="32"/>
        <v>0.85986204690499735</v>
      </c>
      <c r="M121" s="20">
        <v>33886404206</v>
      </c>
      <c r="N121" s="22">
        <f t="shared" si="37"/>
        <v>0.80144174082819453</v>
      </c>
      <c r="O121" s="23">
        <v>47695371000</v>
      </c>
      <c r="P121" s="23">
        <v>46136621533</v>
      </c>
      <c r="Q121" s="23">
        <v>44409277471</v>
      </c>
      <c r="R121" s="21">
        <v>0.96256023946693869</v>
      </c>
      <c r="S121" s="23">
        <v>50560931000</v>
      </c>
      <c r="T121" s="23">
        <v>50560931000</v>
      </c>
      <c r="U121" s="23">
        <v>35669505804</v>
      </c>
      <c r="V121" s="21">
        <v>0.70547565281185187</v>
      </c>
      <c r="W121" s="23">
        <v>31775317029</v>
      </c>
      <c r="X121" s="22">
        <v>0.62845593228890506</v>
      </c>
      <c r="Y121" s="24">
        <v>53180107000</v>
      </c>
      <c r="Z121" s="24">
        <f t="shared" si="23"/>
        <v>2619176000</v>
      </c>
      <c r="AA121" s="49">
        <f t="shared" si="24"/>
        <v>5.1802368908119956E-2</v>
      </c>
      <c r="AB121" s="44"/>
      <c r="AC121" s="17">
        <f t="shared" si="25"/>
        <v>0</v>
      </c>
      <c r="AD121" s="17">
        <f t="shared" si="26"/>
        <v>53180107000</v>
      </c>
      <c r="AE121" s="63">
        <v>0.01</v>
      </c>
      <c r="AF121" s="24">
        <f t="shared" si="27"/>
        <v>26191760</v>
      </c>
      <c r="AG121" s="66">
        <f t="shared" si="28"/>
        <v>50587122760</v>
      </c>
      <c r="AH121" s="46"/>
      <c r="AI121" s="91">
        <f t="shared" si="33"/>
        <v>53180107000</v>
      </c>
      <c r="AJ121" s="91">
        <f t="shared" si="34"/>
        <v>2619176000</v>
      </c>
      <c r="AK121" s="92">
        <f t="shared" si="35"/>
        <v>5.1802368908119956E-2</v>
      </c>
    </row>
    <row r="122" spans="1:37" hidden="1">
      <c r="A122" s="18"/>
      <c r="B122" s="18" t="s">
        <v>18</v>
      </c>
      <c r="C122" s="19">
        <v>168175998000</v>
      </c>
      <c r="D122" s="20">
        <v>185488843466</v>
      </c>
      <c r="E122" s="20">
        <v>179964813761</v>
      </c>
      <c r="F122" s="21">
        <f t="shared" si="31"/>
        <v>0.97021907300849308</v>
      </c>
      <c r="G122" s="20">
        <v>131582346159</v>
      </c>
      <c r="H122" s="22">
        <f t="shared" si="36"/>
        <v>0.7093814576676627</v>
      </c>
      <c r="I122" s="19">
        <v>235109684000</v>
      </c>
      <c r="J122" s="20">
        <v>235109684000</v>
      </c>
      <c r="K122" s="20">
        <v>227845926793</v>
      </c>
      <c r="L122" s="21">
        <f t="shared" si="32"/>
        <v>0.96910481489567224</v>
      </c>
      <c r="M122" s="20">
        <v>143335298947</v>
      </c>
      <c r="N122" s="22">
        <f t="shared" si="37"/>
        <v>0.60965289267710465</v>
      </c>
      <c r="O122" s="23">
        <v>147250835000</v>
      </c>
      <c r="P122" s="23">
        <v>175991792994</v>
      </c>
      <c r="Q122" s="23">
        <v>163105154358</v>
      </c>
      <c r="R122" s="21">
        <v>0.92677704785677517</v>
      </c>
      <c r="S122" s="23">
        <v>191598633000</v>
      </c>
      <c r="T122" s="23">
        <v>217886571216</v>
      </c>
      <c r="U122" s="23">
        <v>139679387495</v>
      </c>
      <c r="V122" s="21">
        <v>0.64106469120820675</v>
      </c>
      <c r="W122" s="23">
        <v>78053439034</v>
      </c>
      <c r="X122" s="22">
        <v>0.35822969078999545</v>
      </c>
      <c r="Y122" s="24">
        <v>171634042000</v>
      </c>
      <c r="Z122" s="24">
        <f t="shared" si="23"/>
        <v>-19964591000</v>
      </c>
      <c r="AA122" s="49">
        <f t="shared" si="24"/>
        <v>-0.10420007015394517</v>
      </c>
      <c r="AB122" s="44"/>
      <c r="AC122" s="17">
        <f t="shared" si="25"/>
        <v>0</v>
      </c>
      <c r="AD122" s="17">
        <f t="shared" si="26"/>
        <v>171634042000</v>
      </c>
      <c r="AE122" s="63">
        <v>0.01</v>
      </c>
      <c r="AF122" s="24">
        <f t="shared" si="27"/>
        <v>-199645910</v>
      </c>
      <c r="AG122" s="66">
        <f t="shared" si="28"/>
        <v>191398987090</v>
      </c>
      <c r="AH122" s="46"/>
      <c r="AI122" s="91">
        <f t="shared" si="33"/>
        <v>171634042000</v>
      </c>
      <c r="AJ122" s="91">
        <f t="shared" si="34"/>
        <v>-19964591000</v>
      </c>
      <c r="AK122" s="92">
        <f t="shared" si="35"/>
        <v>-0.10420007015394517</v>
      </c>
    </row>
    <row r="123" spans="1:37">
      <c r="A123" s="11"/>
      <c r="B123" s="11" t="s">
        <v>57</v>
      </c>
      <c r="C123" s="12">
        <v>395195079000</v>
      </c>
      <c r="D123" s="13">
        <v>397295079000</v>
      </c>
      <c r="E123" s="13">
        <v>382590134907</v>
      </c>
      <c r="F123" s="14">
        <f t="shared" si="31"/>
        <v>0.96298734902528205</v>
      </c>
      <c r="G123" s="13">
        <v>304931192266</v>
      </c>
      <c r="H123" s="15">
        <f t="shared" si="36"/>
        <v>0.76751817070958483</v>
      </c>
      <c r="I123" s="12">
        <v>386066345000</v>
      </c>
      <c r="J123" s="13">
        <v>434887532466</v>
      </c>
      <c r="K123" s="13">
        <v>405082167645</v>
      </c>
      <c r="L123" s="14">
        <f t="shared" si="32"/>
        <v>0.93146420029107135</v>
      </c>
      <c r="M123" s="13">
        <v>295591758774</v>
      </c>
      <c r="N123" s="15">
        <f t="shared" si="37"/>
        <v>0.67969701752052347</v>
      </c>
      <c r="O123" s="16">
        <v>559431523000</v>
      </c>
      <c r="P123" s="16">
        <v>526113263146</v>
      </c>
      <c r="Q123" s="16">
        <v>470055282469</v>
      </c>
      <c r="R123" s="14">
        <v>0.8934488358233168</v>
      </c>
      <c r="S123" s="16">
        <v>546909136000</v>
      </c>
      <c r="T123" s="16">
        <v>546909136000</v>
      </c>
      <c r="U123" s="16">
        <v>461838627782</v>
      </c>
      <c r="V123" s="14">
        <v>0.84445220856943226</v>
      </c>
      <c r="W123" s="16">
        <v>274764827598</v>
      </c>
      <c r="X123" s="15">
        <v>0.50239575372169321</v>
      </c>
      <c r="Y123" s="17">
        <v>568402763000</v>
      </c>
      <c r="Z123" s="17">
        <f t="shared" si="23"/>
        <v>21493627000</v>
      </c>
      <c r="AA123" s="48">
        <f t="shared" si="24"/>
        <v>3.9300179106900091E-2</v>
      </c>
      <c r="AB123" s="47">
        <v>-0.14842849788433091</v>
      </c>
      <c r="AC123" s="17">
        <f>AB123*Y123*(-1)</f>
        <v>84367168305.393341</v>
      </c>
      <c r="AD123" s="17">
        <f t="shared" si="26"/>
        <v>484035594694.60669</v>
      </c>
      <c r="AE123" s="55">
        <v>0.01</v>
      </c>
      <c r="AF123" s="17">
        <f t="shared" si="27"/>
        <v>214936270</v>
      </c>
      <c r="AG123" s="66">
        <f t="shared" si="28"/>
        <v>547124072270</v>
      </c>
      <c r="AH123" s="46"/>
      <c r="AI123" s="91">
        <f t="shared" si="33"/>
        <v>568402763000</v>
      </c>
      <c r="AJ123" s="91">
        <f t="shared" si="34"/>
        <v>21493627000</v>
      </c>
      <c r="AK123" s="92">
        <f t="shared" si="35"/>
        <v>3.9300179106900091E-2</v>
      </c>
    </row>
    <row r="124" spans="1:37" hidden="1">
      <c r="A124" s="18"/>
      <c r="B124" s="18" t="s">
        <v>16</v>
      </c>
      <c r="C124" s="19">
        <v>242012527000</v>
      </c>
      <c r="D124" s="20">
        <v>242012527000</v>
      </c>
      <c r="E124" s="20">
        <v>239298739902</v>
      </c>
      <c r="F124" s="21">
        <f t="shared" si="31"/>
        <v>0.98878658418371868</v>
      </c>
      <c r="G124" s="20">
        <v>237054612109</v>
      </c>
      <c r="H124" s="22">
        <f t="shared" si="36"/>
        <v>0.97951380884097794</v>
      </c>
      <c r="I124" s="19">
        <v>260415469000</v>
      </c>
      <c r="J124" s="20">
        <v>305728394000</v>
      </c>
      <c r="K124" s="20">
        <v>304711956793</v>
      </c>
      <c r="L124" s="21">
        <f t="shared" si="32"/>
        <v>0.99667535882519309</v>
      </c>
      <c r="M124" s="20">
        <v>231178012158</v>
      </c>
      <c r="N124" s="22">
        <f t="shared" si="37"/>
        <v>0.75615486390838793</v>
      </c>
      <c r="O124" s="23">
        <v>350159000000</v>
      </c>
      <c r="P124" s="23">
        <v>340159000000</v>
      </c>
      <c r="Q124" s="23">
        <v>308768928763</v>
      </c>
      <c r="R124" s="21">
        <v>0.90771941581142934</v>
      </c>
      <c r="S124" s="23">
        <v>354796211000</v>
      </c>
      <c r="T124" s="23">
        <v>354796211000</v>
      </c>
      <c r="U124" s="23">
        <v>319391808607</v>
      </c>
      <c r="V124" s="21">
        <v>0.90021200538412738</v>
      </c>
      <c r="W124" s="23">
        <v>213498517180</v>
      </c>
      <c r="X124" s="22">
        <v>0.60174971028650581</v>
      </c>
      <c r="Y124" s="24">
        <v>340834172000</v>
      </c>
      <c r="Z124" s="24">
        <f t="shared" si="23"/>
        <v>-13962039000</v>
      </c>
      <c r="AA124" s="49">
        <f t="shared" si="24"/>
        <v>-3.9352277637485833E-2</v>
      </c>
      <c r="AB124" s="44"/>
      <c r="AC124" s="17">
        <f t="shared" si="25"/>
        <v>0</v>
      </c>
      <c r="AD124" s="17">
        <f t="shared" si="26"/>
        <v>340834172000</v>
      </c>
      <c r="AE124" s="63">
        <v>0.01</v>
      </c>
      <c r="AF124" s="24">
        <f t="shared" si="27"/>
        <v>-139620390</v>
      </c>
      <c r="AG124" s="66">
        <f t="shared" si="28"/>
        <v>354656590610</v>
      </c>
      <c r="AH124" s="46"/>
      <c r="AI124" s="91">
        <f t="shared" si="33"/>
        <v>340834172000</v>
      </c>
      <c r="AJ124" s="91">
        <f t="shared" si="34"/>
        <v>-13962039000</v>
      </c>
      <c r="AK124" s="92">
        <f t="shared" si="35"/>
        <v>-3.9352277637485833E-2</v>
      </c>
    </row>
    <row r="125" spans="1:37" hidden="1">
      <c r="A125" s="18"/>
      <c r="B125" s="18" t="s">
        <v>18</v>
      </c>
      <c r="C125" s="19">
        <v>153182552000</v>
      </c>
      <c r="D125" s="20">
        <v>155282552000</v>
      </c>
      <c r="E125" s="20">
        <v>143291395005</v>
      </c>
      <c r="F125" s="21">
        <f t="shared" si="31"/>
        <v>0.9227784651877694</v>
      </c>
      <c r="G125" s="20">
        <v>67876580157</v>
      </c>
      <c r="H125" s="22">
        <f t="shared" si="36"/>
        <v>0.43711659347922105</v>
      </c>
      <c r="I125" s="19">
        <v>125650876000</v>
      </c>
      <c r="J125" s="20">
        <v>129159138466</v>
      </c>
      <c r="K125" s="20">
        <v>100370210852</v>
      </c>
      <c r="L125" s="21">
        <f t="shared" si="32"/>
        <v>0.77710498880744372</v>
      </c>
      <c r="M125" s="20">
        <v>64413746616</v>
      </c>
      <c r="N125" s="22">
        <f t="shared" si="37"/>
        <v>0.49871613717024249</v>
      </c>
      <c r="O125" s="23">
        <v>209272523000</v>
      </c>
      <c r="P125" s="23">
        <v>185954263146</v>
      </c>
      <c r="Q125" s="23">
        <v>161286353706</v>
      </c>
      <c r="R125" s="21">
        <v>0.8673442112987092</v>
      </c>
      <c r="S125" s="23">
        <v>192112925000</v>
      </c>
      <c r="T125" s="23">
        <v>192112925000</v>
      </c>
      <c r="U125" s="23">
        <v>142446819175</v>
      </c>
      <c r="V125" s="21">
        <v>0.74147441758538635</v>
      </c>
      <c r="W125" s="23">
        <v>61266310418</v>
      </c>
      <c r="X125" s="22">
        <v>0.3189078008051775</v>
      </c>
      <c r="Y125" s="24">
        <v>227568591000</v>
      </c>
      <c r="Z125" s="24">
        <f t="shared" si="23"/>
        <v>35455666000</v>
      </c>
      <c r="AA125" s="49">
        <f t="shared" si="24"/>
        <v>0.18455638005615715</v>
      </c>
      <c r="AB125" s="44"/>
      <c r="AC125" s="17">
        <f t="shared" si="25"/>
        <v>0</v>
      </c>
      <c r="AD125" s="17">
        <f t="shared" si="26"/>
        <v>227568591000</v>
      </c>
      <c r="AE125" s="63">
        <v>0.01</v>
      </c>
      <c r="AF125" s="24">
        <f t="shared" si="27"/>
        <v>354556660</v>
      </c>
      <c r="AG125" s="66">
        <f t="shared" si="28"/>
        <v>192467481660</v>
      </c>
      <c r="AH125" s="46"/>
      <c r="AI125" s="91">
        <f t="shared" si="33"/>
        <v>227568591000</v>
      </c>
      <c r="AJ125" s="91">
        <f t="shared" si="34"/>
        <v>35455666000</v>
      </c>
      <c r="AK125" s="92">
        <f t="shared" si="35"/>
        <v>0.18455638005615715</v>
      </c>
    </row>
    <row r="126" spans="1:37">
      <c r="A126" s="11"/>
      <c r="B126" s="11" t="s">
        <v>66</v>
      </c>
      <c r="C126" s="12">
        <v>33956282000</v>
      </c>
      <c r="D126" s="13">
        <v>34068434253</v>
      </c>
      <c r="E126" s="13">
        <v>33916071749</v>
      </c>
      <c r="F126" s="14">
        <f t="shared" si="31"/>
        <v>0.99552775149956929</v>
      </c>
      <c r="G126" s="13">
        <v>31431325917</v>
      </c>
      <c r="H126" s="15">
        <f t="shared" si="36"/>
        <v>0.92259379117877183</v>
      </c>
      <c r="I126" s="12">
        <v>27803977000</v>
      </c>
      <c r="J126" s="13">
        <v>28177183000</v>
      </c>
      <c r="K126" s="13">
        <v>27962355748</v>
      </c>
      <c r="L126" s="14">
        <f t="shared" si="32"/>
        <v>0.99237584353269093</v>
      </c>
      <c r="M126" s="13">
        <v>25321490335</v>
      </c>
      <c r="N126" s="15">
        <f t="shared" si="37"/>
        <v>0.89865230087053061</v>
      </c>
      <c r="O126" s="16">
        <v>37770301000</v>
      </c>
      <c r="P126" s="16">
        <v>33804243031</v>
      </c>
      <c r="Q126" s="16">
        <v>32052089898</v>
      </c>
      <c r="R126" s="14">
        <v>0.94816765660472868</v>
      </c>
      <c r="S126" s="16">
        <v>48957761000</v>
      </c>
      <c r="T126" s="16">
        <v>48957761000</v>
      </c>
      <c r="U126" s="16">
        <v>39776728973</v>
      </c>
      <c r="V126" s="14">
        <v>0.81247034505928484</v>
      </c>
      <c r="W126" s="16">
        <v>24829044155</v>
      </c>
      <c r="X126" s="15">
        <v>0.507152362523278</v>
      </c>
      <c r="Y126" s="17">
        <v>45385902000</v>
      </c>
      <c r="Z126" s="17">
        <f t="shared" si="23"/>
        <v>-3571859000</v>
      </c>
      <c r="AA126" s="48">
        <f t="shared" si="24"/>
        <v>-7.295797289422612E-2</v>
      </c>
      <c r="AB126" s="47">
        <v>-0.1260384208754862</v>
      </c>
      <c r="AC126" s="17">
        <f>AB126*Y126*(-1)</f>
        <v>5720367418.089571</v>
      </c>
      <c r="AD126" s="17">
        <f t="shared" si="26"/>
        <v>39665534581.910431</v>
      </c>
      <c r="AE126" s="55">
        <v>0.01</v>
      </c>
      <c r="AF126" s="17">
        <f>AE126*Z126*(-1)</f>
        <v>35718590</v>
      </c>
      <c r="AG126" s="66">
        <f t="shared" si="28"/>
        <v>48993479590</v>
      </c>
      <c r="AH126" s="46"/>
      <c r="AI126" s="91">
        <f t="shared" si="33"/>
        <v>45385902000</v>
      </c>
      <c r="AJ126" s="91">
        <f t="shared" si="34"/>
        <v>-3571859000</v>
      </c>
      <c r="AK126" s="92">
        <f t="shared" si="35"/>
        <v>-7.295797289422612E-2</v>
      </c>
    </row>
    <row r="127" spans="1:37" hidden="1">
      <c r="A127" s="18"/>
      <c r="B127" s="18" t="s">
        <v>16</v>
      </c>
      <c r="C127" s="19">
        <v>6119202000</v>
      </c>
      <c r="D127" s="20">
        <v>6231354253</v>
      </c>
      <c r="E127" s="20">
        <v>6130851757</v>
      </c>
      <c r="F127" s="21">
        <f t="shared" si="31"/>
        <v>0.9838714841237578</v>
      </c>
      <c r="G127" s="20">
        <v>5896090277</v>
      </c>
      <c r="H127" s="22">
        <f t="shared" si="36"/>
        <v>0.94619725305480884</v>
      </c>
      <c r="I127" s="19">
        <v>7231221000</v>
      </c>
      <c r="J127" s="20">
        <v>7604427000</v>
      </c>
      <c r="K127" s="20">
        <v>7409642144</v>
      </c>
      <c r="L127" s="21">
        <f t="shared" si="32"/>
        <v>0.97438533422702334</v>
      </c>
      <c r="M127" s="20">
        <v>6995101419</v>
      </c>
      <c r="N127" s="22">
        <f t="shared" si="37"/>
        <v>0.91987225585833099</v>
      </c>
      <c r="O127" s="23">
        <v>8528080000</v>
      </c>
      <c r="P127" s="23">
        <v>8405433558</v>
      </c>
      <c r="Q127" s="23">
        <v>8126711317</v>
      </c>
      <c r="R127" s="21">
        <v>0.96684023030141952</v>
      </c>
      <c r="S127" s="23">
        <v>8709602000</v>
      </c>
      <c r="T127" s="23">
        <v>8709602000</v>
      </c>
      <c r="U127" s="23">
        <v>6468074905</v>
      </c>
      <c r="V127" s="21">
        <v>0.74263725311443618</v>
      </c>
      <c r="W127" s="23">
        <v>5666399803</v>
      </c>
      <c r="X127" s="22">
        <v>0.65059227769535277</v>
      </c>
      <c r="Y127" s="24">
        <v>9067831000</v>
      </c>
      <c r="Z127" s="24">
        <f t="shared" si="23"/>
        <v>358229000</v>
      </c>
      <c r="AA127" s="49">
        <f t="shared" si="24"/>
        <v>4.1130352454681551E-2</v>
      </c>
      <c r="AB127" s="44"/>
      <c r="AC127" s="17">
        <f t="shared" si="25"/>
        <v>0</v>
      </c>
      <c r="AD127" s="17">
        <f t="shared" si="26"/>
        <v>9067831000</v>
      </c>
      <c r="AE127" s="63">
        <v>0.01</v>
      </c>
      <c r="AF127" s="24">
        <f t="shared" si="27"/>
        <v>3582290</v>
      </c>
      <c r="AG127" s="66">
        <f t="shared" si="28"/>
        <v>8713184290</v>
      </c>
      <c r="AH127" s="46"/>
      <c r="AI127" s="91">
        <f t="shared" si="33"/>
        <v>9067831000</v>
      </c>
      <c r="AJ127" s="91">
        <f t="shared" si="34"/>
        <v>358229000</v>
      </c>
      <c r="AK127" s="92">
        <f t="shared" si="35"/>
        <v>4.1130352454681551E-2</v>
      </c>
    </row>
    <row r="128" spans="1:37" hidden="1">
      <c r="A128" s="18"/>
      <c r="B128" s="18" t="s">
        <v>18</v>
      </c>
      <c r="C128" s="19">
        <v>27837080000</v>
      </c>
      <c r="D128" s="20">
        <v>27837080000</v>
      </c>
      <c r="E128" s="20">
        <v>27785219992</v>
      </c>
      <c r="F128" s="21">
        <f t="shared" si="31"/>
        <v>0.99813701695723833</v>
      </c>
      <c r="G128" s="20">
        <v>25535235640</v>
      </c>
      <c r="H128" s="22">
        <f t="shared" si="36"/>
        <v>0.91731013597690558</v>
      </c>
      <c r="I128" s="19">
        <v>20572756000</v>
      </c>
      <c r="J128" s="20">
        <v>20572756000</v>
      </c>
      <c r="K128" s="20">
        <v>20552713604</v>
      </c>
      <c r="L128" s="21">
        <f t="shared" si="32"/>
        <v>0.99902577972538054</v>
      </c>
      <c r="M128" s="20">
        <v>18326388916</v>
      </c>
      <c r="N128" s="22">
        <f t="shared" si="37"/>
        <v>0.89080864595876219</v>
      </c>
      <c r="O128" s="23">
        <v>29242221000</v>
      </c>
      <c r="P128" s="23">
        <v>25398809473</v>
      </c>
      <c r="Q128" s="23">
        <v>23925378581</v>
      </c>
      <c r="R128" s="21">
        <v>0.94198819068404294</v>
      </c>
      <c r="S128" s="23">
        <v>40248159000</v>
      </c>
      <c r="T128" s="23">
        <v>40248159000</v>
      </c>
      <c r="U128" s="23">
        <v>33308654068</v>
      </c>
      <c r="V128" s="21">
        <v>0.82758205333068779</v>
      </c>
      <c r="W128" s="23">
        <v>19162644352</v>
      </c>
      <c r="X128" s="22">
        <v>0.47611231987033248</v>
      </c>
      <c r="Y128" s="24">
        <v>36318071000</v>
      </c>
      <c r="Z128" s="24">
        <f t="shared" si="23"/>
        <v>-3930088000</v>
      </c>
      <c r="AA128" s="49">
        <f t="shared" si="24"/>
        <v>-9.7646404149814625E-2</v>
      </c>
      <c r="AB128" s="44"/>
      <c r="AC128" s="17">
        <f t="shared" si="25"/>
        <v>0</v>
      </c>
      <c r="AD128" s="17">
        <f t="shared" si="26"/>
        <v>36318071000</v>
      </c>
      <c r="AE128" s="63">
        <v>0.01</v>
      </c>
      <c r="AF128" s="24">
        <f t="shared" si="27"/>
        <v>-39300880</v>
      </c>
      <c r="AG128" s="66">
        <f t="shared" si="28"/>
        <v>40208858120</v>
      </c>
      <c r="AH128" s="46"/>
      <c r="AI128" s="91">
        <f t="shared" si="33"/>
        <v>36318071000</v>
      </c>
      <c r="AJ128" s="91">
        <f t="shared" si="34"/>
        <v>-3930088000</v>
      </c>
      <c r="AK128" s="92">
        <f t="shared" si="35"/>
        <v>-9.7646404149814625E-2</v>
      </c>
    </row>
    <row r="129" spans="1:37">
      <c r="A129" s="11"/>
      <c r="B129" s="11" t="s">
        <v>55</v>
      </c>
      <c r="C129" s="12">
        <v>357700498000</v>
      </c>
      <c r="D129" s="13">
        <v>438104131324</v>
      </c>
      <c r="E129" s="13">
        <v>409324211164</v>
      </c>
      <c r="F129" s="14">
        <f t="shared" si="31"/>
        <v>0.93430803751376679</v>
      </c>
      <c r="G129" s="13">
        <v>286909040895</v>
      </c>
      <c r="H129" s="15">
        <f t="shared" si="36"/>
        <v>0.65488777754258698</v>
      </c>
      <c r="I129" s="12">
        <v>429390455000</v>
      </c>
      <c r="J129" s="13">
        <v>498677507132</v>
      </c>
      <c r="K129" s="13">
        <v>457524840595</v>
      </c>
      <c r="L129" s="14">
        <f t="shared" si="32"/>
        <v>0.91747639316303298</v>
      </c>
      <c r="M129" s="13">
        <v>330822435532</v>
      </c>
      <c r="N129" s="15">
        <f t="shared" si="37"/>
        <v>0.66339955342006485</v>
      </c>
      <c r="O129" s="16">
        <v>483905202000</v>
      </c>
      <c r="P129" s="16">
        <v>548927257163</v>
      </c>
      <c r="Q129" s="16">
        <v>519883775300</v>
      </c>
      <c r="R129" s="14">
        <v>0.94709047240047006</v>
      </c>
      <c r="S129" s="16">
        <v>517073579000</v>
      </c>
      <c r="T129" s="16">
        <v>612094952944</v>
      </c>
      <c r="U129" s="16">
        <v>461012083512</v>
      </c>
      <c r="V129" s="14">
        <v>0.75317086228969043</v>
      </c>
      <c r="W129" s="16">
        <v>292196959468</v>
      </c>
      <c r="X129" s="15">
        <v>0.47737194705268682</v>
      </c>
      <c r="Y129" s="17">
        <v>545641552000</v>
      </c>
      <c r="Z129" s="17">
        <f t="shared" si="23"/>
        <v>28567973000</v>
      </c>
      <c r="AA129" s="48">
        <f t="shared" si="24"/>
        <v>5.5249338121760916E-2</v>
      </c>
      <c r="AB129" s="47">
        <v>-0.21894532121038909</v>
      </c>
      <c r="AC129" s="17">
        <f>AB129*Y129*(-1)</f>
        <v>119465664868.37523</v>
      </c>
      <c r="AD129" s="17">
        <f t="shared" si="26"/>
        <v>426175887131.62476</v>
      </c>
      <c r="AE129" s="55">
        <v>0.01</v>
      </c>
      <c r="AF129" s="17">
        <f t="shared" si="27"/>
        <v>285679730</v>
      </c>
      <c r="AG129" s="66">
        <f t="shared" si="28"/>
        <v>517359258730</v>
      </c>
      <c r="AH129" s="46"/>
      <c r="AI129" s="91">
        <f t="shared" si="33"/>
        <v>545641552000</v>
      </c>
      <c r="AJ129" s="91">
        <f t="shared" si="34"/>
        <v>28567973000</v>
      </c>
      <c r="AK129" s="92">
        <f t="shared" si="35"/>
        <v>5.5249338121760916E-2</v>
      </c>
    </row>
    <row r="130" spans="1:37" hidden="1">
      <c r="A130" s="18"/>
      <c r="B130" s="18" t="s">
        <v>16</v>
      </c>
      <c r="C130" s="19">
        <v>333399365000</v>
      </c>
      <c r="D130" s="20">
        <v>394450780311</v>
      </c>
      <c r="E130" s="20">
        <v>373063949406</v>
      </c>
      <c r="F130" s="21">
        <f t="shared" si="31"/>
        <v>0.9457807362223043</v>
      </c>
      <c r="G130" s="20">
        <v>285928150861</v>
      </c>
      <c r="H130" s="22">
        <f t="shared" si="36"/>
        <v>0.72487662626896909</v>
      </c>
      <c r="I130" s="19">
        <v>397990109000</v>
      </c>
      <c r="J130" s="20">
        <v>451683848477</v>
      </c>
      <c r="K130" s="20">
        <v>414500376202</v>
      </c>
      <c r="L130" s="21">
        <f t="shared" si="32"/>
        <v>0.91767810073267786</v>
      </c>
      <c r="M130" s="20">
        <v>323131524037</v>
      </c>
      <c r="N130" s="22">
        <f t="shared" si="37"/>
        <v>0.71539313421665118</v>
      </c>
      <c r="O130" s="23">
        <v>448839560000</v>
      </c>
      <c r="P130" s="23">
        <v>497675709421</v>
      </c>
      <c r="Q130" s="23">
        <v>471583821271</v>
      </c>
      <c r="R130" s="21">
        <v>0.94757251025902889</v>
      </c>
      <c r="S130" s="23">
        <v>479086495000</v>
      </c>
      <c r="T130" s="23">
        <v>556828418135</v>
      </c>
      <c r="U130" s="23">
        <v>430396864279</v>
      </c>
      <c r="V130" s="21">
        <v>0.77294342433265073</v>
      </c>
      <c r="W130" s="23">
        <v>284236959829</v>
      </c>
      <c r="X130" s="22">
        <v>0.51045699280399925</v>
      </c>
      <c r="Y130" s="24">
        <v>502113451000</v>
      </c>
      <c r="Z130" s="24">
        <f t="shared" si="23"/>
        <v>23026956000</v>
      </c>
      <c r="AA130" s="49">
        <f t="shared" si="24"/>
        <v>4.8064297867548955E-2</v>
      </c>
      <c r="AB130" s="44"/>
      <c r="AC130" s="17">
        <f t="shared" si="25"/>
        <v>0</v>
      </c>
      <c r="AD130" s="17">
        <f t="shared" si="26"/>
        <v>502113451000</v>
      </c>
      <c r="AE130" s="63">
        <v>0.01</v>
      </c>
      <c r="AF130" s="24">
        <f t="shared" si="27"/>
        <v>230269560</v>
      </c>
      <c r="AG130" s="66">
        <f t="shared" si="28"/>
        <v>479316764560</v>
      </c>
      <c r="AH130" s="46"/>
      <c r="AI130" s="91">
        <f t="shared" si="33"/>
        <v>502113451000</v>
      </c>
      <c r="AJ130" s="91">
        <f t="shared" si="34"/>
        <v>23026956000</v>
      </c>
      <c r="AK130" s="92">
        <f t="shared" si="35"/>
        <v>4.8064297867548955E-2</v>
      </c>
    </row>
    <row r="131" spans="1:37" hidden="1">
      <c r="A131" s="18"/>
      <c r="B131" s="18" t="s">
        <v>21</v>
      </c>
      <c r="C131" s="19"/>
      <c r="D131" s="20"/>
      <c r="E131" s="20"/>
      <c r="F131" s="21"/>
      <c r="G131" s="20"/>
      <c r="H131" s="22"/>
      <c r="I131" s="19"/>
      <c r="J131" s="20"/>
      <c r="K131" s="20"/>
      <c r="L131" s="21"/>
      <c r="M131" s="20"/>
      <c r="N131" s="22"/>
      <c r="O131" s="23">
        <v>0</v>
      </c>
      <c r="P131" s="23">
        <v>0</v>
      </c>
      <c r="Q131" s="23">
        <v>0</v>
      </c>
      <c r="R131" s="21">
        <v>0</v>
      </c>
      <c r="S131" s="23">
        <v>0</v>
      </c>
      <c r="T131" s="23">
        <v>0</v>
      </c>
      <c r="U131" s="23">
        <v>0</v>
      </c>
      <c r="V131" s="21">
        <v>0</v>
      </c>
      <c r="W131" s="23">
        <v>0</v>
      </c>
      <c r="X131" s="22">
        <v>0</v>
      </c>
      <c r="Y131" s="24"/>
      <c r="Z131" s="24">
        <f t="shared" si="23"/>
        <v>0</v>
      </c>
      <c r="AA131" s="49" t="e">
        <f t="shared" si="24"/>
        <v>#DIV/0!</v>
      </c>
      <c r="AB131" s="44"/>
      <c r="AC131" s="17">
        <f t="shared" si="25"/>
        <v>0</v>
      </c>
      <c r="AD131" s="17">
        <f t="shared" si="26"/>
        <v>0</v>
      </c>
      <c r="AE131" s="63">
        <v>0.01</v>
      </c>
      <c r="AF131" s="24">
        <f t="shared" si="27"/>
        <v>0</v>
      </c>
      <c r="AG131" s="66">
        <f t="shared" si="28"/>
        <v>0</v>
      </c>
      <c r="AH131" s="46"/>
      <c r="AI131" s="91">
        <f t="shared" si="33"/>
        <v>0</v>
      </c>
      <c r="AJ131" s="91">
        <f t="shared" si="34"/>
        <v>0</v>
      </c>
      <c r="AK131" s="92" t="e">
        <f t="shared" si="35"/>
        <v>#DIV/0!</v>
      </c>
    </row>
    <row r="132" spans="1:37" hidden="1">
      <c r="A132" s="18"/>
      <c r="B132" s="18" t="s">
        <v>18</v>
      </c>
      <c r="C132" s="19">
        <v>24090500000</v>
      </c>
      <c r="D132" s="20">
        <v>42382307753</v>
      </c>
      <c r="E132" s="20">
        <v>35176665234</v>
      </c>
      <c r="F132" s="21">
        <f t="shared" ref="F132:F173" si="38">+E132/D132</f>
        <v>0.82998465866951399</v>
      </c>
      <c r="G132" s="20">
        <v>978990034</v>
      </c>
      <c r="H132" s="22">
        <f t="shared" si="36"/>
        <v>2.3099026124425773E-2</v>
      </c>
      <c r="I132" s="19">
        <v>31200346000</v>
      </c>
      <c r="J132" s="20">
        <v>46502354714</v>
      </c>
      <c r="K132" s="20">
        <v>42759941912</v>
      </c>
      <c r="L132" s="21">
        <f t="shared" si="32"/>
        <v>0.91952207958034204</v>
      </c>
      <c r="M132" s="20">
        <v>7669461495</v>
      </c>
      <c r="N132" s="22">
        <f t="shared" si="37"/>
        <v>0.16492630410156481</v>
      </c>
      <c r="O132" s="23">
        <v>34865642000</v>
      </c>
      <c r="P132" s="23">
        <v>51051547742</v>
      </c>
      <c r="Q132" s="23">
        <v>48156954029</v>
      </c>
      <c r="R132" s="21">
        <v>0.94330056891461056</v>
      </c>
      <c r="S132" s="23">
        <v>37757084000</v>
      </c>
      <c r="T132" s="23">
        <v>54516534809</v>
      </c>
      <c r="U132" s="23">
        <v>30459469233</v>
      </c>
      <c r="V132" s="21">
        <v>0.55871983316099394</v>
      </c>
      <c r="W132" s="23">
        <v>7959999639</v>
      </c>
      <c r="X132" s="22">
        <v>0.14601074090435226</v>
      </c>
      <c r="Y132" s="24">
        <v>43316311000</v>
      </c>
      <c r="Z132" s="24">
        <f t="shared" si="23"/>
        <v>5559227000</v>
      </c>
      <c r="AA132" s="49">
        <f t="shared" si="24"/>
        <v>0.14723666160236304</v>
      </c>
      <c r="AB132" s="44"/>
      <c r="AC132" s="17">
        <f t="shared" si="25"/>
        <v>0</v>
      </c>
      <c r="AD132" s="17">
        <f t="shared" si="26"/>
        <v>43316311000</v>
      </c>
      <c r="AE132" s="63">
        <v>0.01</v>
      </c>
      <c r="AF132" s="24">
        <f t="shared" si="27"/>
        <v>55592270</v>
      </c>
      <c r="AG132" s="66">
        <f t="shared" si="28"/>
        <v>37812676270</v>
      </c>
      <c r="AH132" s="46"/>
      <c r="AI132" s="91">
        <f t="shared" si="33"/>
        <v>43316311000</v>
      </c>
      <c r="AJ132" s="91">
        <f t="shared" si="34"/>
        <v>5559227000</v>
      </c>
      <c r="AK132" s="92">
        <f t="shared" si="35"/>
        <v>0.14723666160236304</v>
      </c>
    </row>
    <row r="133" spans="1:37" hidden="1">
      <c r="A133" s="18"/>
      <c r="B133" s="18" t="s">
        <v>22</v>
      </c>
      <c r="C133" s="19">
        <v>210633000</v>
      </c>
      <c r="D133" s="20">
        <v>1271043260</v>
      </c>
      <c r="E133" s="20">
        <v>1083596524</v>
      </c>
      <c r="F133" s="21">
        <f t="shared" si="38"/>
        <v>0.85252529013056566</v>
      </c>
      <c r="G133" s="20">
        <v>1900000</v>
      </c>
      <c r="H133" s="22">
        <f t="shared" si="36"/>
        <v>1.4948350381087736E-3</v>
      </c>
      <c r="I133" s="19">
        <v>200000000</v>
      </c>
      <c r="J133" s="20">
        <v>491303941</v>
      </c>
      <c r="K133" s="20">
        <v>264522481</v>
      </c>
      <c r="L133" s="21">
        <f t="shared" si="32"/>
        <v>0.53840903547728713</v>
      </c>
      <c r="M133" s="20">
        <v>21450000</v>
      </c>
      <c r="N133" s="22">
        <f t="shared" si="37"/>
        <v>4.3659328187640165E-2</v>
      </c>
      <c r="O133" s="23">
        <v>200000000</v>
      </c>
      <c r="P133" s="23">
        <v>200000000</v>
      </c>
      <c r="Q133" s="23">
        <v>143000000</v>
      </c>
      <c r="R133" s="21">
        <v>0.71499999999999997</v>
      </c>
      <c r="S133" s="23">
        <v>230000000</v>
      </c>
      <c r="T133" s="23">
        <v>750000000</v>
      </c>
      <c r="U133" s="23">
        <v>155750000</v>
      </c>
      <c r="V133" s="21">
        <v>0.20766666666666667</v>
      </c>
      <c r="W133" s="23">
        <v>0</v>
      </c>
      <c r="X133" s="22">
        <v>0</v>
      </c>
      <c r="Y133" s="24">
        <v>211790000</v>
      </c>
      <c r="Z133" s="24">
        <f t="shared" si="23"/>
        <v>-18210000</v>
      </c>
      <c r="AA133" s="49">
        <f t="shared" si="24"/>
        <v>-7.9173913043478206E-2</v>
      </c>
      <c r="AB133" s="44"/>
      <c r="AC133" s="17">
        <f t="shared" si="25"/>
        <v>0</v>
      </c>
      <c r="AD133" s="17">
        <f t="shared" si="26"/>
        <v>211790000</v>
      </c>
      <c r="AE133" s="63">
        <v>0.01</v>
      </c>
      <c r="AF133" s="24">
        <f t="shared" si="27"/>
        <v>-182100</v>
      </c>
      <c r="AG133" s="66">
        <f t="shared" si="28"/>
        <v>229817900</v>
      </c>
      <c r="AH133" s="46"/>
      <c r="AI133" s="91">
        <f t="shared" ref="AI133:AI164" si="39">Y133+AH133</f>
        <v>211790000</v>
      </c>
      <c r="AJ133" s="91">
        <f t="shared" ref="AJ133:AJ164" si="40">AI133-S133</f>
        <v>-18210000</v>
      </c>
      <c r="AK133" s="92">
        <f t="shared" ref="AK133:AK164" si="41">AI133/S133-1</f>
        <v>-7.9173913043478206E-2</v>
      </c>
    </row>
    <row r="134" spans="1:37">
      <c r="A134" s="11"/>
      <c r="B134" s="67" t="s">
        <v>46</v>
      </c>
      <c r="C134" s="68">
        <v>178884512000</v>
      </c>
      <c r="D134" s="69">
        <v>196484512000</v>
      </c>
      <c r="E134" s="69">
        <v>196367437080</v>
      </c>
      <c r="F134" s="70">
        <f t="shared" si="38"/>
        <v>0.99940415191605536</v>
      </c>
      <c r="G134" s="69">
        <v>194211523160</v>
      </c>
      <c r="H134" s="71">
        <f t="shared" si="36"/>
        <v>0.98843171496387461</v>
      </c>
      <c r="I134" s="68">
        <v>195251160000</v>
      </c>
      <c r="J134" s="69">
        <v>215418975000</v>
      </c>
      <c r="K134" s="69">
        <v>215277179587</v>
      </c>
      <c r="L134" s="70">
        <f t="shared" si="32"/>
        <v>0.99934176915937878</v>
      </c>
      <c r="M134" s="69">
        <v>214160788415</v>
      </c>
      <c r="N134" s="71">
        <f t="shared" si="37"/>
        <v>0.99415935116672061</v>
      </c>
      <c r="O134" s="72">
        <v>235080995000</v>
      </c>
      <c r="P134" s="72">
        <v>256708646000</v>
      </c>
      <c r="Q134" s="72">
        <v>256293717564</v>
      </c>
      <c r="R134" s="70">
        <v>0.99838366006573853</v>
      </c>
      <c r="S134" s="72">
        <v>272838543000</v>
      </c>
      <c r="T134" s="72">
        <v>272838543000</v>
      </c>
      <c r="U134" s="72">
        <v>222437383415</v>
      </c>
      <c r="V134" s="70">
        <v>0.81527111591048185</v>
      </c>
      <c r="W134" s="72">
        <v>206140167736</v>
      </c>
      <c r="X134" s="71">
        <v>0.75553902857485933</v>
      </c>
      <c r="Y134" s="73">
        <v>275489942000</v>
      </c>
      <c r="Z134" s="73">
        <f t="shared" ref="Z134:Z139" si="42">Y134-S134</f>
        <v>2651399000</v>
      </c>
      <c r="AA134" s="74">
        <f t="shared" ref="AA134:AA139" si="43">Y134/S134-1</f>
        <v>9.7178315455233033E-3</v>
      </c>
      <c r="AB134" s="77">
        <v>0</v>
      </c>
      <c r="AC134" s="73">
        <f t="shared" ref="AC134:AC172" si="44">AB134*Y134</f>
        <v>0</v>
      </c>
      <c r="AD134" s="73">
        <f t="shared" ref="AD134:AD137" si="45">Y134-AC134</f>
        <v>275489942000</v>
      </c>
      <c r="AE134" s="78">
        <v>0.01</v>
      </c>
      <c r="AF134" s="73">
        <f t="shared" ref="AF134:AF172" si="46">AE134*Z134</f>
        <v>26513990</v>
      </c>
      <c r="AG134" s="76">
        <f t="shared" ref="AG134:AG173" si="47">S134+AF134</f>
        <v>272865056990</v>
      </c>
      <c r="AH134" s="93">
        <v>10000000000</v>
      </c>
      <c r="AI134" s="91">
        <f t="shared" si="39"/>
        <v>285489942000</v>
      </c>
      <c r="AJ134" s="91">
        <f t="shared" si="40"/>
        <v>12651399000</v>
      </c>
      <c r="AK134" s="92">
        <f t="shared" si="41"/>
        <v>4.6369544643111604E-2</v>
      </c>
    </row>
    <row r="135" spans="1:37" hidden="1">
      <c r="A135" s="18"/>
      <c r="B135" s="18" t="s">
        <v>16</v>
      </c>
      <c r="C135" s="19">
        <v>166388462000</v>
      </c>
      <c r="D135" s="20">
        <v>178988462000</v>
      </c>
      <c r="E135" s="20">
        <v>178901043425</v>
      </c>
      <c r="F135" s="21">
        <f t="shared" si="38"/>
        <v>0.9995115965910697</v>
      </c>
      <c r="G135" s="20">
        <v>177785409451</v>
      </c>
      <c r="H135" s="22">
        <f t="shared" si="36"/>
        <v>0.99327860279060898</v>
      </c>
      <c r="I135" s="19">
        <v>182112096000</v>
      </c>
      <c r="J135" s="20">
        <v>197279911000</v>
      </c>
      <c r="K135" s="20">
        <v>197139516844</v>
      </c>
      <c r="L135" s="21">
        <f t="shared" si="32"/>
        <v>0.99928835046970388</v>
      </c>
      <c r="M135" s="20">
        <v>196586830118</v>
      </c>
      <c r="N135" s="22">
        <f t="shared" si="37"/>
        <v>0.99648681470664291</v>
      </c>
      <c r="O135" s="23">
        <v>216920557000</v>
      </c>
      <c r="P135" s="23">
        <v>234248208000</v>
      </c>
      <c r="Q135" s="23">
        <v>233939763065</v>
      </c>
      <c r="R135" s="21">
        <v>0.99868325594618845</v>
      </c>
      <c r="S135" s="23">
        <v>235885613000</v>
      </c>
      <c r="T135" s="23">
        <v>235885613000</v>
      </c>
      <c r="U135" s="23">
        <v>187963187486</v>
      </c>
      <c r="V135" s="21">
        <v>0.79684040537902578</v>
      </c>
      <c r="W135" s="23">
        <v>181199868271</v>
      </c>
      <c r="X135" s="22">
        <v>0.76816837604674093</v>
      </c>
      <c r="Y135" s="24">
        <v>246195621000</v>
      </c>
      <c r="Z135" s="24">
        <f t="shared" si="42"/>
        <v>10310008000</v>
      </c>
      <c r="AA135" s="49">
        <f t="shared" si="43"/>
        <v>4.3707659271275734E-2</v>
      </c>
      <c r="AB135" s="44"/>
      <c r="AC135" s="17">
        <f t="shared" si="44"/>
        <v>0</v>
      </c>
      <c r="AD135" s="17">
        <f t="shared" si="45"/>
        <v>246195621000</v>
      </c>
      <c r="AE135" s="63">
        <v>0.01</v>
      </c>
      <c r="AF135" s="24">
        <f t="shared" si="46"/>
        <v>103100080</v>
      </c>
      <c r="AG135" s="66">
        <f t="shared" si="47"/>
        <v>235988713080</v>
      </c>
      <c r="AH135" s="46"/>
      <c r="AI135" s="91">
        <f t="shared" si="39"/>
        <v>246195621000</v>
      </c>
      <c r="AJ135" s="91">
        <f t="shared" si="40"/>
        <v>10310008000</v>
      </c>
      <c r="AK135" s="92">
        <f t="shared" si="41"/>
        <v>4.3707659271275734E-2</v>
      </c>
    </row>
    <row r="136" spans="1:37" hidden="1">
      <c r="A136" s="18"/>
      <c r="B136" s="18" t="s">
        <v>18</v>
      </c>
      <c r="C136" s="19">
        <v>12496050000</v>
      </c>
      <c r="D136" s="20">
        <v>17496050000</v>
      </c>
      <c r="E136" s="20">
        <v>17466393655</v>
      </c>
      <c r="F136" s="21">
        <f t="shared" si="38"/>
        <v>0.99830496912160172</v>
      </c>
      <c r="G136" s="20">
        <v>16426113709</v>
      </c>
      <c r="H136" s="22">
        <f t="shared" si="36"/>
        <v>0.93884698026125901</v>
      </c>
      <c r="I136" s="19">
        <v>13139064000</v>
      </c>
      <c r="J136" s="20">
        <v>18139064000</v>
      </c>
      <c r="K136" s="20">
        <v>18137662743</v>
      </c>
      <c r="L136" s="21">
        <f t="shared" si="32"/>
        <v>0.99992274921131541</v>
      </c>
      <c r="M136" s="20">
        <v>17573958297</v>
      </c>
      <c r="N136" s="22">
        <f t="shared" si="37"/>
        <v>0.9688459281581453</v>
      </c>
      <c r="O136" s="23">
        <v>18160438000</v>
      </c>
      <c r="P136" s="23">
        <v>22460438000</v>
      </c>
      <c r="Q136" s="23">
        <v>22353954499</v>
      </c>
      <c r="R136" s="21">
        <v>0.99525906391496011</v>
      </c>
      <c r="S136" s="23">
        <v>36952930000</v>
      </c>
      <c r="T136" s="23">
        <v>36952930000</v>
      </c>
      <c r="U136" s="23">
        <v>34474195929</v>
      </c>
      <c r="V136" s="21">
        <v>0.93292185298973584</v>
      </c>
      <c r="W136" s="23">
        <v>24940299465</v>
      </c>
      <c r="X136" s="22">
        <v>0.67492075635139082</v>
      </c>
      <c r="Y136" s="24">
        <v>29294321000</v>
      </c>
      <c r="Z136" s="24">
        <f t="shared" si="42"/>
        <v>-7658609000</v>
      </c>
      <c r="AA136" s="49">
        <f t="shared" si="43"/>
        <v>-0.20725309197403297</v>
      </c>
      <c r="AB136" s="44"/>
      <c r="AC136" s="17">
        <f t="shared" si="44"/>
        <v>0</v>
      </c>
      <c r="AD136" s="17">
        <f t="shared" si="45"/>
        <v>29294321000</v>
      </c>
      <c r="AE136" s="63">
        <v>0.01</v>
      </c>
      <c r="AF136" s="24">
        <f t="shared" si="46"/>
        <v>-76586090</v>
      </c>
      <c r="AG136" s="66">
        <f t="shared" si="47"/>
        <v>36876343910</v>
      </c>
      <c r="AH136" s="46"/>
      <c r="AI136" s="91">
        <f t="shared" si="39"/>
        <v>29294321000</v>
      </c>
      <c r="AJ136" s="91">
        <f t="shared" si="40"/>
        <v>-7658609000</v>
      </c>
      <c r="AK136" s="92">
        <f t="shared" si="41"/>
        <v>-0.20725309197403297</v>
      </c>
    </row>
    <row r="137" spans="1:37" ht="15" thickBot="1">
      <c r="A137" s="11"/>
      <c r="B137" s="11" t="s">
        <v>56</v>
      </c>
      <c r="C137" s="12">
        <v>539420219000</v>
      </c>
      <c r="D137" s="13">
        <v>261314247188</v>
      </c>
      <c r="E137" s="13">
        <v>250798103615</v>
      </c>
      <c r="F137" s="14">
        <f t="shared" si="38"/>
        <v>0.95975671557841136</v>
      </c>
      <c r="G137" s="13">
        <v>186172559703</v>
      </c>
      <c r="H137" s="15">
        <f t="shared" si="36"/>
        <v>0.71244703152009914</v>
      </c>
      <c r="I137" s="12">
        <v>534665562000</v>
      </c>
      <c r="J137" s="13">
        <v>525727436000</v>
      </c>
      <c r="K137" s="13">
        <v>522562591279</v>
      </c>
      <c r="L137" s="14">
        <f t="shared" si="32"/>
        <v>0.9939800655163068</v>
      </c>
      <c r="M137" s="13">
        <v>293358008777</v>
      </c>
      <c r="N137" s="15">
        <f t="shared" si="37"/>
        <v>0.55800399349331276</v>
      </c>
      <c r="O137" s="16">
        <v>522741778000</v>
      </c>
      <c r="P137" s="16">
        <v>572834039183</v>
      </c>
      <c r="Q137" s="16">
        <v>570200670145</v>
      </c>
      <c r="R137" s="14">
        <v>0.99540291103902301</v>
      </c>
      <c r="S137" s="16">
        <v>721421675000</v>
      </c>
      <c r="T137" s="16">
        <v>721421675000</v>
      </c>
      <c r="U137" s="16">
        <v>488595032702</v>
      </c>
      <c r="V137" s="14">
        <v>0.67726691563848562</v>
      </c>
      <c r="W137" s="16">
        <v>272591264355</v>
      </c>
      <c r="X137" s="15">
        <v>0.37785288937291772</v>
      </c>
      <c r="Y137" s="17">
        <v>768444637000</v>
      </c>
      <c r="Z137" s="17">
        <f t="shared" si="42"/>
        <v>47022962000</v>
      </c>
      <c r="AA137" s="48">
        <f t="shared" si="43"/>
        <v>6.5180966457654588E-2</v>
      </c>
      <c r="AB137" s="47">
        <v>-0.13716156341060759</v>
      </c>
      <c r="AC137" s="17">
        <f>AB137*Y137*(-1)</f>
        <v>105401067805.41682</v>
      </c>
      <c r="AD137" s="65">
        <f t="shared" si="45"/>
        <v>663043569194.58313</v>
      </c>
      <c r="AE137" s="55">
        <v>0.01</v>
      </c>
      <c r="AF137" s="17">
        <f t="shared" si="46"/>
        <v>470229620</v>
      </c>
      <c r="AG137" s="66">
        <f t="shared" si="47"/>
        <v>721891904620</v>
      </c>
      <c r="AH137" s="46"/>
      <c r="AI137" s="91">
        <f t="shared" si="39"/>
        <v>768444637000</v>
      </c>
      <c r="AJ137" s="91">
        <f t="shared" si="40"/>
        <v>47022962000</v>
      </c>
      <c r="AK137" s="92">
        <f t="shared" si="41"/>
        <v>6.5180966457654588E-2</v>
      </c>
    </row>
    <row r="138" spans="1:37" ht="15" hidden="1" thickBot="1">
      <c r="B138" s="18" t="s">
        <v>16</v>
      </c>
      <c r="C138" s="19">
        <v>6091219000</v>
      </c>
      <c r="D138" s="20">
        <v>7368533000</v>
      </c>
      <c r="E138" s="20">
        <v>7242306853</v>
      </c>
      <c r="F138" s="21">
        <f t="shared" si="38"/>
        <v>0.98286956888162136</v>
      </c>
      <c r="G138" s="20">
        <v>7098351501</v>
      </c>
      <c r="H138" s="22">
        <f t="shared" si="36"/>
        <v>0.96333306792546092</v>
      </c>
      <c r="I138" s="19">
        <v>10825760000</v>
      </c>
      <c r="J138" s="20">
        <v>12086634000</v>
      </c>
      <c r="K138" s="20">
        <v>10369512376</v>
      </c>
      <c r="L138" s="21">
        <f t="shared" si="32"/>
        <v>0.85793218988843378</v>
      </c>
      <c r="M138" s="20">
        <v>9838200449</v>
      </c>
      <c r="N138" s="22">
        <f t="shared" si="37"/>
        <v>0.81397355533393334</v>
      </c>
      <c r="O138" s="23">
        <v>12741778000</v>
      </c>
      <c r="P138" s="23">
        <v>12485644274</v>
      </c>
      <c r="Q138" s="23">
        <v>11676284722</v>
      </c>
      <c r="R138" s="21">
        <v>0.93517678909966995</v>
      </c>
      <c r="S138" s="23">
        <v>13516243000</v>
      </c>
      <c r="T138" s="23">
        <v>13516243000</v>
      </c>
      <c r="U138" s="23">
        <v>9372457709</v>
      </c>
      <c r="V138" s="21">
        <v>0.69342181174162076</v>
      </c>
      <c r="W138" s="23">
        <v>8944344723</v>
      </c>
      <c r="X138" s="22">
        <v>0.66174784834809497</v>
      </c>
      <c r="Y138" s="24">
        <v>14007015000</v>
      </c>
      <c r="Z138" s="24">
        <f t="shared" si="42"/>
        <v>490772000</v>
      </c>
      <c r="AA138" s="48">
        <f t="shared" si="43"/>
        <v>3.6309794075173096E-2</v>
      </c>
      <c r="AB138" s="38">
        <f t="shared" ref="AB138:AB172" si="48">AA138-$AE$3</f>
        <v>3.6309794075173096E-2</v>
      </c>
      <c r="AC138" s="17">
        <f t="shared" si="44"/>
        <v>508591830.25786066</v>
      </c>
      <c r="AD138" s="62"/>
      <c r="AF138" s="46">
        <f t="shared" si="46"/>
        <v>0</v>
      </c>
      <c r="AG138" s="66">
        <f t="shared" si="47"/>
        <v>13516243000</v>
      </c>
      <c r="AH138" s="46"/>
      <c r="AI138" s="91">
        <f t="shared" si="39"/>
        <v>14007015000</v>
      </c>
      <c r="AJ138" s="91">
        <f t="shared" si="40"/>
        <v>490772000</v>
      </c>
      <c r="AK138" s="92">
        <f t="shared" si="41"/>
        <v>3.6309794075173096E-2</v>
      </c>
    </row>
    <row r="139" spans="1:37" ht="15" hidden="1" thickBot="1">
      <c r="B139" s="18" t="s">
        <v>18</v>
      </c>
      <c r="C139" s="19">
        <v>533329000000</v>
      </c>
      <c r="D139" s="20">
        <v>253945714188</v>
      </c>
      <c r="E139" s="20">
        <v>243555796762</v>
      </c>
      <c r="F139" s="21">
        <f t="shared" si="38"/>
        <v>0.95908606900800786</v>
      </c>
      <c r="G139" s="20">
        <v>179074208202</v>
      </c>
      <c r="H139" s="22">
        <f t="shared" si="36"/>
        <v>0.70516727866266937</v>
      </c>
      <c r="I139" s="19">
        <v>523839802000</v>
      </c>
      <c r="J139" s="20">
        <v>513640802000</v>
      </c>
      <c r="K139" s="20">
        <v>512193078903</v>
      </c>
      <c r="L139" s="21">
        <f t="shared" si="32"/>
        <v>0.99718144841421685</v>
      </c>
      <c r="M139" s="20">
        <v>283519808328</v>
      </c>
      <c r="N139" s="22">
        <f t="shared" si="37"/>
        <v>0.55198069784183534</v>
      </c>
      <c r="O139" s="23">
        <v>510000000000</v>
      </c>
      <c r="P139" s="23">
        <v>560348394909</v>
      </c>
      <c r="Q139" s="23">
        <v>558524385423</v>
      </c>
      <c r="R139" s="21">
        <v>0.99674486533276108</v>
      </c>
      <c r="S139" s="23">
        <v>707905432000</v>
      </c>
      <c r="T139" s="23">
        <v>707905432000</v>
      </c>
      <c r="U139" s="23">
        <v>479222574993</v>
      </c>
      <c r="V139" s="21">
        <v>0.67695846553837435</v>
      </c>
      <c r="W139" s="23">
        <v>263646919632</v>
      </c>
      <c r="X139" s="22">
        <v>0.37243240087469764</v>
      </c>
      <c r="Y139" s="24">
        <v>754437622000</v>
      </c>
      <c r="Z139" s="24">
        <f t="shared" si="42"/>
        <v>46532190000</v>
      </c>
      <c r="AA139" s="48">
        <f t="shared" si="43"/>
        <v>6.5732212095809928E-2</v>
      </c>
      <c r="AB139" s="38">
        <f t="shared" si="48"/>
        <v>6.5732212095809928E-2</v>
      </c>
      <c r="AC139" s="17">
        <f t="shared" si="44"/>
        <v>49590853782.36248</v>
      </c>
      <c r="AD139" s="62"/>
      <c r="AF139" s="46">
        <f t="shared" si="46"/>
        <v>0</v>
      </c>
      <c r="AG139" s="66">
        <f t="shared" si="47"/>
        <v>707905432000</v>
      </c>
      <c r="AH139" s="46"/>
      <c r="AI139" s="91">
        <f t="shared" si="39"/>
        <v>754437622000</v>
      </c>
      <c r="AJ139" s="91">
        <f t="shared" si="40"/>
        <v>46532190000</v>
      </c>
      <c r="AK139" s="92">
        <f t="shared" si="41"/>
        <v>6.5732212095809928E-2</v>
      </c>
    </row>
    <row r="140" spans="1:37" ht="15.75" hidden="1" thickBot="1">
      <c r="B140" s="11"/>
      <c r="C140" s="25"/>
      <c r="D140" s="26"/>
      <c r="E140" s="26"/>
      <c r="F140" s="27"/>
      <c r="G140" s="26"/>
      <c r="H140" s="28"/>
      <c r="I140" s="25"/>
      <c r="J140" s="26"/>
      <c r="K140" s="26"/>
      <c r="L140" s="27"/>
      <c r="M140" s="26"/>
      <c r="N140" s="28"/>
      <c r="O140" s="26"/>
      <c r="P140" s="26"/>
      <c r="Q140" s="26"/>
      <c r="R140" s="27"/>
      <c r="S140" s="26"/>
      <c r="T140" s="26"/>
      <c r="U140" s="26"/>
      <c r="V140" s="27"/>
      <c r="W140" s="29"/>
      <c r="X140" s="28"/>
      <c r="Y140" s="24"/>
      <c r="Z140" s="24"/>
      <c r="AA140" s="48"/>
      <c r="AB140" s="36">
        <f t="shared" si="48"/>
        <v>0</v>
      </c>
      <c r="AC140" s="17">
        <f t="shared" si="44"/>
        <v>0</v>
      </c>
      <c r="AD140" s="62"/>
      <c r="AF140" s="46">
        <f t="shared" si="46"/>
        <v>0</v>
      </c>
      <c r="AG140" s="66">
        <f t="shared" si="47"/>
        <v>0</v>
      </c>
      <c r="AH140" s="46"/>
      <c r="AI140" s="91">
        <f t="shared" si="39"/>
        <v>0</v>
      </c>
      <c r="AJ140" s="91">
        <f t="shared" si="40"/>
        <v>0</v>
      </c>
      <c r="AK140" s="92" t="e">
        <f t="shared" si="41"/>
        <v>#DIV/0!</v>
      </c>
    </row>
    <row r="141" spans="1:37" ht="15" hidden="1" thickBot="1">
      <c r="B141" s="18"/>
      <c r="C141" s="19"/>
      <c r="D141" s="20"/>
      <c r="E141" s="20"/>
      <c r="F141" s="21"/>
      <c r="G141" s="20"/>
      <c r="H141" s="22"/>
      <c r="I141" s="19"/>
      <c r="J141" s="20"/>
      <c r="K141" s="20"/>
      <c r="L141" s="21"/>
      <c r="M141" s="20"/>
      <c r="N141" s="22"/>
      <c r="O141" s="20"/>
      <c r="P141" s="20"/>
      <c r="Q141" s="20"/>
      <c r="R141" s="21"/>
      <c r="S141" s="20"/>
      <c r="T141" s="20"/>
      <c r="U141" s="20"/>
      <c r="V141" s="21"/>
      <c r="W141" s="23"/>
      <c r="X141" s="22"/>
      <c r="Y141" s="24"/>
      <c r="Z141" s="24"/>
      <c r="AA141" s="48"/>
      <c r="AB141" s="36">
        <f t="shared" si="48"/>
        <v>0</v>
      </c>
      <c r="AC141" s="17">
        <f t="shared" si="44"/>
        <v>0</v>
      </c>
      <c r="AD141" s="62"/>
      <c r="AF141" s="46">
        <f t="shared" si="46"/>
        <v>0</v>
      </c>
      <c r="AG141" s="66">
        <f t="shared" si="47"/>
        <v>0</v>
      </c>
      <c r="AH141" s="46"/>
      <c r="AI141" s="91">
        <f t="shared" si="39"/>
        <v>0</v>
      </c>
      <c r="AJ141" s="91">
        <f t="shared" si="40"/>
        <v>0</v>
      </c>
      <c r="AK141" s="92" t="e">
        <f t="shared" si="41"/>
        <v>#DIV/0!</v>
      </c>
    </row>
    <row r="142" spans="1:37" ht="15" hidden="1" thickBot="1">
      <c r="B142" s="18"/>
      <c r="C142" s="19"/>
      <c r="D142" s="20"/>
      <c r="E142" s="20"/>
      <c r="F142" s="21"/>
      <c r="G142" s="20"/>
      <c r="H142" s="22"/>
      <c r="I142" s="19"/>
      <c r="J142" s="20"/>
      <c r="K142" s="20"/>
      <c r="L142" s="21"/>
      <c r="M142" s="20"/>
      <c r="N142" s="22"/>
      <c r="O142" s="20"/>
      <c r="P142" s="20"/>
      <c r="Q142" s="20"/>
      <c r="R142" s="21"/>
      <c r="S142" s="20"/>
      <c r="T142" s="20"/>
      <c r="U142" s="20"/>
      <c r="V142" s="21"/>
      <c r="W142" s="23"/>
      <c r="X142" s="22"/>
      <c r="Y142" s="24"/>
      <c r="Z142" s="24"/>
      <c r="AA142" s="48"/>
      <c r="AB142" s="36">
        <f t="shared" si="48"/>
        <v>0</v>
      </c>
      <c r="AC142" s="17">
        <f t="shared" si="44"/>
        <v>0</v>
      </c>
      <c r="AD142" s="62"/>
      <c r="AF142" s="46">
        <f t="shared" si="46"/>
        <v>0</v>
      </c>
      <c r="AG142" s="66">
        <f t="shared" si="47"/>
        <v>0</v>
      </c>
      <c r="AH142" s="46"/>
      <c r="AI142" s="91">
        <f t="shared" si="39"/>
        <v>0</v>
      </c>
      <c r="AJ142" s="91">
        <f t="shared" si="40"/>
        <v>0</v>
      </c>
      <c r="AK142" s="92" t="e">
        <f t="shared" si="41"/>
        <v>#DIV/0!</v>
      </c>
    </row>
    <row r="143" spans="1:37" ht="15.75" hidden="1" thickBot="1">
      <c r="B143" s="11"/>
      <c r="C143" s="25"/>
      <c r="D143" s="26"/>
      <c r="E143" s="26"/>
      <c r="F143" s="27"/>
      <c r="G143" s="26"/>
      <c r="H143" s="28"/>
      <c r="I143" s="25"/>
      <c r="J143" s="26"/>
      <c r="K143" s="26"/>
      <c r="L143" s="27"/>
      <c r="M143" s="26"/>
      <c r="N143" s="28"/>
      <c r="O143" s="26"/>
      <c r="P143" s="26"/>
      <c r="Q143" s="26"/>
      <c r="R143" s="27"/>
      <c r="S143" s="26"/>
      <c r="T143" s="26"/>
      <c r="U143" s="26"/>
      <c r="V143" s="27"/>
      <c r="W143" s="29"/>
      <c r="X143" s="28"/>
      <c r="Y143" s="24"/>
      <c r="Z143" s="24"/>
      <c r="AA143" s="48"/>
      <c r="AB143" s="36">
        <f t="shared" si="48"/>
        <v>0</v>
      </c>
      <c r="AC143" s="17">
        <f t="shared" si="44"/>
        <v>0</v>
      </c>
      <c r="AD143" s="62"/>
      <c r="AF143" s="46">
        <f t="shared" si="46"/>
        <v>0</v>
      </c>
      <c r="AG143" s="66">
        <f t="shared" si="47"/>
        <v>0</v>
      </c>
      <c r="AH143" s="46"/>
      <c r="AI143" s="91">
        <f t="shared" si="39"/>
        <v>0</v>
      </c>
      <c r="AJ143" s="91">
        <f t="shared" si="40"/>
        <v>0</v>
      </c>
      <c r="AK143" s="92" t="e">
        <f t="shared" si="41"/>
        <v>#DIV/0!</v>
      </c>
    </row>
    <row r="144" spans="1:37" ht="15" hidden="1" thickBot="1">
      <c r="B144" s="18"/>
      <c r="C144" s="19"/>
      <c r="D144" s="20"/>
      <c r="E144" s="20"/>
      <c r="F144" s="21"/>
      <c r="G144" s="20"/>
      <c r="H144" s="22"/>
      <c r="I144" s="19"/>
      <c r="J144" s="20"/>
      <c r="K144" s="20"/>
      <c r="L144" s="21"/>
      <c r="M144" s="20"/>
      <c r="N144" s="22"/>
      <c r="O144" s="20"/>
      <c r="P144" s="20"/>
      <c r="Q144" s="20"/>
      <c r="R144" s="21"/>
      <c r="S144" s="20"/>
      <c r="T144" s="20"/>
      <c r="U144" s="20"/>
      <c r="V144" s="21"/>
      <c r="W144" s="23"/>
      <c r="X144" s="22"/>
      <c r="Y144" s="24"/>
      <c r="Z144" s="24"/>
      <c r="AA144" s="48"/>
      <c r="AB144" s="36">
        <f t="shared" si="48"/>
        <v>0</v>
      </c>
      <c r="AC144" s="17">
        <f t="shared" si="44"/>
        <v>0</v>
      </c>
      <c r="AD144" s="62"/>
      <c r="AF144" s="46">
        <f t="shared" si="46"/>
        <v>0</v>
      </c>
      <c r="AG144" s="66">
        <f t="shared" si="47"/>
        <v>0</v>
      </c>
      <c r="AH144" s="46"/>
      <c r="AI144" s="91">
        <f t="shared" si="39"/>
        <v>0</v>
      </c>
      <c r="AJ144" s="91">
        <f t="shared" si="40"/>
        <v>0</v>
      </c>
      <c r="AK144" s="92" t="e">
        <f t="shared" si="41"/>
        <v>#DIV/0!</v>
      </c>
    </row>
    <row r="145" spans="2:37" ht="15" hidden="1" thickBot="1">
      <c r="B145" s="18"/>
      <c r="C145" s="19"/>
      <c r="D145" s="20"/>
      <c r="E145" s="20"/>
      <c r="F145" s="21"/>
      <c r="G145" s="20"/>
      <c r="H145" s="22"/>
      <c r="I145" s="19"/>
      <c r="J145" s="20"/>
      <c r="K145" s="20"/>
      <c r="L145" s="21"/>
      <c r="M145" s="20"/>
      <c r="N145" s="22"/>
      <c r="O145" s="20"/>
      <c r="P145" s="20"/>
      <c r="Q145" s="20"/>
      <c r="R145" s="21"/>
      <c r="S145" s="20"/>
      <c r="T145" s="20"/>
      <c r="U145" s="20"/>
      <c r="V145" s="21"/>
      <c r="W145" s="23"/>
      <c r="X145" s="22"/>
      <c r="Y145" s="24"/>
      <c r="Z145" s="24"/>
      <c r="AA145" s="48"/>
      <c r="AB145" s="36">
        <f t="shared" si="48"/>
        <v>0</v>
      </c>
      <c r="AC145" s="17">
        <f t="shared" si="44"/>
        <v>0</v>
      </c>
      <c r="AD145" s="62"/>
      <c r="AF145" s="46">
        <f t="shared" si="46"/>
        <v>0</v>
      </c>
      <c r="AG145" s="66">
        <f t="shared" si="47"/>
        <v>0</v>
      </c>
      <c r="AH145" s="46"/>
      <c r="AI145" s="91">
        <f t="shared" si="39"/>
        <v>0</v>
      </c>
      <c r="AJ145" s="91">
        <f t="shared" si="40"/>
        <v>0</v>
      </c>
      <c r="AK145" s="92" t="e">
        <f t="shared" si="41"/>
        <v>#DIV/0!</v>
      </c>
    </row>
    <row r="146" spans="2:37" ht="15.75" hidden="1" thickBot="1">
      <c r="B146" s="11"/>
      <c r="C146" s="25"/>
      <c r="D146" s="26"/>
      <c r="E146" s="26"/>
      <c r="F146" s="27"/>
      <c r="G146" s="26"/>
      <c r="H146" s="28"/>
      <c r="I146" s="25"/>
      <c r="J146" s="26"/>
      <c r="K146" s="26"/>
      <c r="L146" s="27"/>
      <c r="M146" s="26"/>
      <c r="N146" s="28"/>
      <c r="O146" s="26"/>
      <c r="P146" s="26"/>
      <c r="Q146" s="26"/>
      <c r="R146" s="27"/>
      <c r="S146" s="26"/>
      <c r="T146" s="26"/>
      <c r="U146" s="26"/>
      <c r="V146" s="27"/>
      <c r="W146" s="29"/>
      <c r="X146" s="28"/>
      <c r="Y146" s="24"/>
      <c r="Z146" s="24"/>
      <c r="AA146" s="48"/>
      <c r="AB146" s="36">
        <f t="shared" si="48"/>
        <v>0</v>
      </c>
      <c r="AC146" s="17">
        <f t="shared" si="44"/>
        <v>0</v>
      </c>
      <c r="AD146" s="62"/>
      <c r="AF146" s="46">
        <f t="shared" si="46"/>
        <v>0</v>
      </c>
      <c r="AG146" s="66">
        <f t="shared" si="47"/>
        <v>0</v>
      </c>
      <c r="AH146" s="46"/>
      <c r="AI146" s="91">
        <f t="shared" si="39"/>
        <v>0</v>
      </c>
      <c r="AJ146" s="91">
        <f t="shared" si="40"/>
        <v>0</v>
      </c>
      <c r="AK146" s="92" t="e">
        <f t="shared" si="41"/>
        <v>#DIV/0!</v>
      </c>
    </row>
    <row r="147" spans="2:37" ht="15" hidden="1" thickBot="1">
      <c r="B147" s="18"/>
      <c r="C147" s="19"/>
      <c r="D147" s="20"/>
      <c r="E147" s="20"/>
      <c r="F147" s="21"/>
      <c r="G147" s="20"/>
      <c r="H147" s="22"/>
      <c r="I147" s="19"/>
      <c r="J147" s="20"/>
      <c r="K147" s="20"/>
      <c r="L147" s="21"/>
      <c r="M147" s="20"/>
      <c r="N147" s="22"/>
      <c r="O147" s="20"/>
      <c r="P147" s="20"/>
      <c r="Q147" s="20"/>
      <c r="R147" s="21"/>
      <c r="S147" s="20"/>
      <c r="T147" s="20"/>
      <c r="U147" s="20"/>
      <c r="V147" s="21"/>
      <c r="W147" s="23"/>
      <c r="X147" s="22"/>
      <c r="Y147" s="24"/>
      <c r="Z147" s="24"/>
      <c r="AA147" s="48"/>
      <c r="AB147" s="36">
        <f t="shared" si="48"/>
        <v>0</v>
      </c>
      <c r="AC147" s="17">
        <f t="shared" si="44"/>
        <v>0</v>
      </c>
      <c r="AD147" s="62"/>
      <c r="AF147" s="46">
        <f t="shared" si="46"/>
        <v>0</v>
      </c>
      <c r="AG147" s="66">
        <f t="shared" si="47"/>
        <v>0</v>
      </c>
      <c r="AH147" s="46"/>
      <c r="AI147" s="91">
        <f t="shared" si="39"/>
        <v>0</v>
      </c>
      <c r="AJ147" s="91">
        <f t="shared" si="40"/>
        <v>0</v>
      </c>
      <c r="AK147" s="92" t="e">
        <f t="shared" si="41"/>
        <v>#DIV/0!</v>
      </c>
    </row>
    <row r="148" spans="2:37" ht="15" hidden="1" thickBot="1">
      <c r="B148" s="18"/>
      <c r="C148" s="19"/>
      <c r="D148" s="20"/>
      <c r="E148" s="20"/>
      <c r="F148" s="21"/>
      <c r="G148" s="20"/>
      <c r="H148" s="22"/>
      <c r="I148" s="19"/>
      <c r="J148" s="20"/>
      <c r="K148" s="20"/>
      <c r="L148" s="21"/>
      <c r="M148" s="20"/>
      <c r="N148" s="22"/>
      <c r="O148" s="20"/>
      <c r="P148" s="20"/>
      <c r="Q148" s="20"/>
      <c r="R148" s="21"/>
      <c r="S148" s="20"/>
      <c r="T148" s="20"/>
      <c r="U148" s="20"/>
      <c r="V148" s="21"/>
      <c r="W148" s="23"/>
      <c r="X148" s="22"/>
      <c r="Y148" s="24"/>
      <c r="Z148" s="24"/>
      <c r="AA148" s="48"/>
      <c r="AB148" s="36">
        <f t="shared" si="48"/>
        <v>0</v>
      </c>
      <c r="AC148" s="17">
        <f t="shared" si="44"/>
        <v>0</v>
      </c>
      <c r="AD148" s="62"/>
      <c r="AF148" s="46">
        <f t="shared" si="46"/>
        <v>0</v>
      </c>
      <c r="AG148" s="66">
        <f t="shared" si="47"/>
        <v>0</v>
      </c>
      <c r="AH148" s="46"/>
      <c r="AI148" s="91">
        <f t="shared" si="39"/>
        <v>0</v>
      </c>
      <c r="AJ148" s="91">
        <f t="shared" si="40"/>
        <v>0</v>
      </c>
      <c r="AK148" s="92" t="e">
        <f t="shared" si="41"/>
        <v>#DIV/0!</v>
      </c>
    </row>
    <row r="149" spans="2:37" ht="15.75" hidden="1" thickBot="1">
      <c r="B149" s="11"/>
      <c r="C149" s="25"/>
      <c r="D149" s="26"/>
      <c r="E149" s="26"/>
      <c r="F149" s="27"/>
      <c r="G149" s="26"/>
      <c r="H149" s="28"/>
      <c r="I149" s="25"/>
      <c r="J149" s="26"/>
      <c r="K149" s="26"/>
      <c r="L149" s="27"/>
      <c r="M149" s="26"/>
      <c r="N149" s="28"/>
      <c r="O149" s="26"/>
      <c r="P149" s="26"/>
      <c r="Q149" s="26"/>
      <c r="R149" s="27"/>
      <c r="S149" s="26"/>
      <c r="T149" s="26"/>
      <c r="U149" s="26"/>
      <c r="V149" s="27"/>
      <c r="W149" s="29"/>
      <c r="X149" s="28"/>
      <c r="Y149" s="24"/>
      <c r="Z149" s="24"/>
      <c r="AA149" s="48"/>
      <c r="AB149" s="36">
        <f t="shared" si="48"/>
        <v>0</v>
      </c>
      <c r="AC149" s="17">
        <f t="shared" si="44"/>
        <v>0</v>
      </c>
      <c r="AD149" s="62"/>
      <c r="AF149" s="46">
        <f t="shared" si="46"/>
        <v>0</v>
      </c>
      <c r="AG149" s="66">
        <f t="shared" si="47"/>
        <v>0</v>
      </c>
      <c r="AH149" s="46"/>
      <c r="AI149" s="91">
        <f t="shared" si="39"/>
        <v>0</v>
      </c>
      <c r="AJ149" s="91">
        <f t="shared" si="40"/>
        <v>0</v>
      </c>
      <c r="AK149" s="92" t="e">
        <f t="shared" si="41"/>
        <v>#DIV/0!</v>
      </c>
    </row>
    <row r="150" spans="2:37" ht="15" hidden="1" thickBot="1">
      <c r="B150" s="18"/>
      <c r="C150" s="19"/>
      <c r="D150" s="20"/>
      <c r="E150" s="20"/>
      <c r="F150" s="21"/>
      <c r="G150" s="20"/>
      <c r="H150" s="22"/>
      <c r="I150" s="19"/>
      <c r="J150" s="20"/>
      <c r="K150" s="20"/>
      <c r="L150" s="21"/>
      <c r="M150" s="20"/>
      <c r="N150" s="22"/>
      <c r="O150" s="20"/>
      <c r="P150" s="20"/>
      <c r="Q150" s="20"/>
      <c r="R150" s="21"/>
      <c r="S150" s="20"/>
      <c r="T150" s="20"/>
      <c r="U150" s="20"/>
      <c r="V150" s="21"/>
      <c r="W150" s="23"/>
      <c r="X150" s="22"/>
      <c r="Y150" s="24"/>
      <c r="Z150" s="24"/>
      <c r="AA150" s="48"/>
      <c r="AB150" s="36">
        <f t="shared" si="48"/>
        <v>0</v>
      </c>
      <c r="AC150" s="17">
        <f t="shared" si="44"/>
        <v>0</v>
      </c>
      <c r="AD150" s="62"/>
      <c r="AF150" s="46">
        <f t="shared" si="46"/>
        <v>0</v>
      </c>
      <c r="AG150" s="66">
        <f t="shared" si="47"/>
        <v>0</v>
      </c>
      <c r="AH150" s="46"/>
      <c r="AI150" s="91">
        <f t="shared" si="39"/>
        <v>0</v>
      </c>
      <c r="AJ150" s="91">
        <f t="shared" si="40"/>
        <v>0</v>
      </c>
      <c r="AK150" s="92" t="e">
        <f t="shared" si="41"/>
        <v>#DIV/0!</v>
      </c>
    </row>
    <row r="151" spans="2:37" ht="15" hidden="1" thickBot="1">
      <c r="B151" s="18"/>
      <c r="C151" s="19"/>
      <c r="D151" s="20"/>
      <c r="E151" s="20"/>
      <c r="F151" s="21"/>
      <c r="G151" s="20"/>
      <c r="H151" s="22"/>
      <c r="I151" s="19"/>
      <c r="J151" s="20"/>
      <c r="K151" s="20"/>
      <c r="L151" s="21"/>
      <c r="M151" s="20"/>
      <c r="N151" s="22"/>
      <c r="O151" s="20"/>
      <c r="P151" s="20"/>
      <c r="Q151" s="20"/>
      <c r="R151" s="21"/>
      <c r="S151" s="20"/>
      <c r="T151" s="20"/>
      <c r="U151" s="20"/>
      <c r="V151" s="21"/>
      <c r="W151" s="23"/>
      <c r="X151" s="22"/>
      <c r="Y151" s="24"/>
      <c r="Z151" s="24"/>
      <c r="AA151" s="48"/>
      <c r="AB151" s="36">
        <f t="shared" si="48"/>
        <v>0</v>
      </c>
      <c r="AC151" s="17">
        <f t="shared" si="44"/>
        <v>0</v>
      </c>
      <c r="AD151" s="62"/>
      <c r="AF151" s="46">
        <f t="shared" si="46"/>
        <v>0</v>
      </c>
      <c r="AG151" s="66">
        <f t="shared" si="47"/>
        <v>0</v>
      </c>
      <c r="AH151" s="46"/>
      <c r="AI151" s="91">
        <f t="shared" si="39"/>
        <v>0</v>
      </c>
      <c r="AJ151" s="91">
        <f t="shared" si="40"/>
        <v>0</v>
      </c>
      <c r="AK151" s="92" t="e">
        <f t="shared" si="41"/>
        <v>#DIV/0!</v>
      </c>
    </row>
    <row r="152" spans="2:37" ht="15.75" hidden="1" thickBot="1">
      <c r="B152" s="11"/>
      <c r="C152" s="25"/>
      <c r="D152" s="26"/>
      <c r="E152" s="26"/>
      <c r="F152" s="27"/>
      <c r="G152" s="26"/>
      <c r="H152" s="28"/>
      <c r="I152" s="25"/>
      <c r="J152" s="26"/>
      <c r="K152" s="26"/>
      <c r="L152" s="27"/>
      <c r="M152" s="26"/>
      <c r="N152" s="28"/>
      <c r="O152" s="26"/>
      <c r="P152" s="26"/>
      <c r="Q152" s="26"/>
      <c r="R152" s="27"/>
      <c r="S152" s="26"/>
      <c r="T152" s="26"/>
      <c r="U152" s="26"/>
      <c r="V152" s="27"/>
      <c r="W152" s="29"/>
      <c r="X152" s="28"/>
      <c r="Y152" s="24"/>
      <c r="Z152" s="24"/>
      <c r="AA152" s="48"/>
      <c r="AB152" s="36">
        <f t="shared" si="48"/>
        <v>0</v>
      </c>
      <c r="AC152" s="17">
        <f t="shared" si="44"/>
        <v>0</v>
      </c>
      <c r="AD152" s="62"/>
      <c r="AF152" s="46">
        <f t="shared" si="46"/>
        <v>0</v>
      </c>
      <c r="AG152" s="66">
        <f t="shared" si="47"/>
        <v>0</v>
      </c>
      <c r="AH152" s="46"/>
      <c r="AI152" s="91">
        <f t="shared" si="39"/>
        <v>0</v>
      </c>
      <c r="AJ152" s="91">
        <f t="shared" si="40"/>
        <v>0</v>
      </c>
      <c r="AK152" s="92" t="e">
        <f t="shared" si="41"/>
        <v>#DIV/0!</v>
      </c>
    </row>
    <row r="153" spans="2:37" ht="15" hidden="1" thickBot="1">
      <c r="B153" s="18"/>
      <c r="C153" s="19"/>
      <c r="D153" s="20"/>
      <c r="E153" s="20"/>
      <c r="F153" s="21"/>
      <c r="G153" s="20"/>
      <c r="H153" s="22"/>
      <c r="I153" s="19"/>
      <c r="J153" s="20"/>
      <c r="K153" s="20"/>
      <c r="L153" s="21"/>
      <c r="M153" s="20"/>
      <c r="N153" s="22"/>
      <c r="O153" s="20"/>
      <c r="P153" s="20"/>
      <c r="Q153" s="20"/>
      <c r="R153" s="21"/>
      <c r="S153" s="20"/>
      <c r="T153" s="20"/>
      <c r="U153" s="20"/>
      <c r="V153" s="21"/>
      <c r="W153" s="23"/>
      <c r="X153" s="22"/>
      <c r="Y153" s="24"/>
      <c r="Z153" s="24"/>
      <c r="AA153" s="48"/>
      <c r="AB153" s="36">
        <f t="shared" si="48"/>
        <v>0</v>
      </c>
      <c r="AC153" s="17">
        <f t="shared" si="44"/>
        <v>0</v>
      </c>
      <c r="AD153" s="62"/>
      <c r="AF153" s="46">
        <f t="shared" si="46"/>
        <v>0</v>
      </c>
      <c r="AG153" s="66">
        <f t="shared" si="47"/>
        <v>0</v>
      </c>
      <c r="AH153" s="46"/>
      <c r="AI153" s="91">
        <f t="shared" si="39"/>
        <v>0</v>
      </c>
      <c r="AJ153" s="91">
        <f t="shared" si="40"/>
        <v>0</v>
      </c>
      <c r="AK153" s="92" t="e">
        <f t="shared" si="41"/>
        <v>#DIV/0!</v>
      </c>
    </row>
    <row r="154" spans="2:37" ht="15" hidden="1" thickBot="1">
      <c r="B154" s="18"/>
      <c r="C154" s="19"/>
      <c r="D154" s="20"/>
      <c r="E154" s="20"/>
      <c r="F154" s="21"/>
      <c r="G154" s="20"/>
      <c r="H154" s="22"/>
      <c r="I154" s="19"/>
      <c r="J154" s="20"/>
      <c r="K154" s="20"/>
      <c r="L154" s="21"/>
      <c r="M154" s="20"/>
      <c r="N154" s="22"/>
      <c r="O154" s="20"/>
      <c r="P154" s="20"/>
      <c r="Q154" s="20"/>
      <c r="R154" s="21"/>
      <c r="S154" s="20"/>
      <c r="T154" s="20"/>
      <c r="U154" s="20"/>
      <c r="V154" s="21"/>
      <c r="W154" s="23"/>
      <c r="X154" s="22"/>
      <c r="Y154" s="24"/>
      <c r="Z154" s="24"/>
      <c r="AA154" s="48"/>
      <c r="AB154" s="36">
        <f t="shared" si="48"/>
        <v>0</v>
      </c>
      <c r="AC154" s="17">
        <f t="shared" si="44"/>
        <v>0</v>
      </c>
      <c r="AD154" s="62"/>
      <c r="AF154" s="46">
        <f t="shared" si="46"/>
        <v>0</v>
      </c>
      <c r="AG154" s="66">
        <f t="shared" si="47"/>
        <v>0</v>
      </c>
      <c r="AH154" s="46"/>
      <c r="AI154" s="91">
        <f t="shared" si="39"/>
        <v>0</v>
      </c>
      <c r="AJ154" s="91">
        <f t="shared" si="40"/>
        <v>0</v>
      </c>
      <c r="AK154" s="92" t="e">
        <f t="shared" si="41"/>
        <v>#DIV/0!</v>
      </c>
    </row>
    <row r="155" spans="2:37" ht="15.75" hidden="1" thickBot="1">
      <c r="B155" s="11"/>
      <c r="C155" s="25"/>
      <c r="D155" s="26"/>
      <c r="E155" s="26"/>
      <c r="F155" s="27"/>
      <c r="G155" s="26"/>
      <c r="H155" s="28"/>
      <c r="I155" s="25"/>
      <c r="J155" s="26"/>
      <c r="K155" s="26"/>
      <c r="L155" s="27"/>
      <c r="M155" s="26"/>
      <c r="N155" s="28"/>
      <c r="O155" s="26"/>
      <c r="P155" s="26"/>
      <c r="Q155" s="26"/>
      <c r="R155" s="27"/>
      <c r="S155" s="26"/>
      <c r="T155" s="26"/>
      <c r="U155" s="26"/>
      <c r="V155" s="27"/>
      <c r="W155" s="29"/>
      <c r="X155" s="28"/>
      <c r="Y155" s="24"/>
      <c r="Z155" s="24"/>
      <c r="AA155" s="48"/>
      <c r="AB155" s="36">
        <f t="shared" si="48"/>
        <v>0</v>
      </c>
      <c r="AC155" s="17">
        <f t="shared" si="44"/>
        <v>0</v>
      </c>
      <c r="AD155" s="62"/>
      <c r="AF155" s="46">
        <f t="shared" si="46"/>
        <v>0</v>
      </c>
      <c r="AG155" s="66">
        <f t="shared" si="47"/>
        <v>0</v>
      </c>
      <c r="AH155" s="46"/>
      <c r="AI155" s="91">
        <f t="shared" si="39"/>
        <v>0</v>
      </c>
      <c r="AJ155" s="91">
        <f t="shared" si="40"/>
        <v>0</v>
      </c>
      <c r="AK155" s="92" t="e">
        <f t="shared" si="41"/>
        <v>#DIV/0!</v>
      </c>
    </row>
    <row r="156" spans="2:37" ht="15" hidden="1" thickBot="1">
      <c r="B156" s="18"/>
      <c r="C156" s="19"/>
      <c r="D156" s="20"/>
      <c r="E156" s="20"/>
      <c r="F156" s="21"/>
      <c r="G156" s="20"/>
      <c r="H156" s="22"/>
      <c r="I156" s="19"/>
      <c r="J156" s="20"/>
      <c r="K156" s="20"/>
      <c r="L156" s="21"/>
      <c r="M156" s="20"/>
      <c r="N156" s="22"/>
      <c r="O156" s="20"/>
      <c r="P156" s="20"/>
      <c r="Q156" s="20"/>
      <c r="R156" s="21"/>
      <c r="S156" s="20"/>
      <c r="T156" s="20"/>
      <c r="U156" s="20"/>
      <c r="V156" s="21"/>
      <c r="W156" s="23"/>
      <c r="X156" s="22"/>
      <c r="Y156" s="24"/>
      <c r="Z156" s="24"/>
      <c r="AA156" s="48"/>
      <c r="AB156" s="36">
        <f t="shared" si="48"/>
        <v>0</v>
      </c>
      <c r="AC156" s="17">
        <f t="shared" si="44"/>
        <v>0</v>
      </c>
      <c r="AD156" s="62"/>
      <c r="AF156" s="46">
        <f t="shared" si="46"/>
        <v>0</v>
      </c>
      <c r="AG156" s="66">
        <f t="shared" si="47"/>
        <v>0</v>
      </c>
      <c r="AH156" s="46"/>
      <c r="AI156" s="91">
        <f t="shared" si="39"/>
        <v>0</v>
      </c>
      <c r="AJ156" s="91">
        <f t="shared" si="40"/>
        <v>0</v>
      </c>
      <c r="AK156" s="92" t="e">
        <f t="shared" si="41"/>
        <v>#DIV/0!</v>
      </c>
    </row>
    <row r="157" spans="2:37" ht="15" hidden="1" thickBot="1">
      <c r="B157" s="18"/>
      <c r="C157" s="19"/>
      <c r="D157" s="20"/>
      <c r="E157" s="20"/>
      <c r="F157" s="21"/>
      <c r="G157" s="20"/>
      <c r="H157" s="22"/>
      <c r="I157" s="19"/>
      <c r="J157" s="20"/>
      <c r="K157" s="20"/>
      <c r="L157" s="21"/>
      <c r="M157" s="20"/>
      <c r="N157" s="22"/>
      <c r="O157" s="20"/>
      <c r="P157" s="20"/>
      <c r="Q157" s="20"/>
      <c r="R157" s="21"/>
      <c r="S157" s="20"/>
      <c r="T157" s="20"/>
      <c r="U157" s="20"/>
      <c r="V157" s="21"/>
      <c r="W157" s="23"/>
      <c r="X157" s="22"/>
      <c r="Y157" s="24"/>
      <c r="Z157" s="24"/>
      <c r="AA157" s="48"/>
      <c r="AB157" s="36">
        <f t="shared" si="48"/>
        <v>0</v>
      </c>
      <c r="AC157" s="17">
        <f t="shared" si="44"/>
        <v>0</v>
      </c>
      <c r="AD157" s="62"/>
      <c r="AF157" s="46">
        <f t="shared" si="46"/>
        <v>0</v>
      </c>
      <c r="AG157" s="66">
        <f t="shared" si="47"/>
        <v>0</v>
      </c>
      <c r="AH157" s="46"/>
      <c r="AI157" s="91">
        <f t="shared" si="39"/>
        <v>0</v>
      </c>
      <c r="AJ157" s="91">
        <f t="shared" si="40"/>
        <v>0</v>
      </c>
      <c r="AK157" s="92" t="e">
        <f t="shared" si="41"/>
        <v>#DIV/0!</v>
      </c>
    </row>
    <row r="158" spans="2:37" ht="15.75" hidden="1" thickBot="1">
      <c r="B158" s="11"/>
      <c r="C158" s="19"/>
      <c r="D158" s="20"/>
      <c r="E158" s="20"/>
      <c r="F158" s="27"/>
      <c r="G158" s="20"/>
      <c r="H158" s="28"/>
      <c r="I158" s="19"/>
      <c r="J158" s="20"/>
      <c r="K158" s="20"/>
      <c r="L158" s="27"/>
      <c r="M158" s="20"/>
      <c r="N158" s="28"/>
      <c r="O158" s="20"/>
      <c r="P158" s="20"/>
      <c r="Q158" s="20"/>
      <c r="R158" s="27"/>
      <c r="S158" s="20"/>
      <c r="T158" s="20"/>
      <c r="U158" s="20"/>
      <c r="V158" s="27"/>
      <c r="W158" s="23"/>
      <c r="X158" s="28"/>
      <c r="Y158" s="24"/>
      <c r="Z158" s="24"/>
      <c r="AA158" s="48"/>
      <c r="AB158" s="36">
        <f t="shared" si="48"/>
        <v>0</v>
      </c>
      <c r="AC158" s="17">
        <f t="shared" si="44"/>
        <v>0</v>
      </c>
      <c r="AD158" s="62"/>
      <c r="AF158" s="46">
        <f t="shared" si="46"/>
        <v>0</v>
      </c>
      <c r="AG158" s="66">
        <f t="shared" si="47"/>
        <v>0</v>
      </c>
      <c r="AH158" s="46"/>
      <c r="AI158" s="91">
        <f t="shared" si="39"/>
        <v>0</v>
      </c>
      <c r="AJ158" s="91">
        <f t="shared" si="40"/>
        <v>0</v>
      </c>
      <c r="AK158" s="92" t="e">
        <f t="shared" si="41"/>
        <v>#DIV/0!</v>
      </c>
    </row>
    <row r="159" spans="2:37" ht="15.75" hidden="1" thickBot="1">
      <c r="B159" s="18"/>
      <c r="C159" s="25"/>
      <c r="D159" s="26"/>
      <c r="E159" s="26"/>
      <c r="F159" s="21"/>
      <c r="G159" s="26"/>
      <c r="H159" s="22"/>
      <c r="I159" s="25"/>
      <c r="J159" s="26"/>
      <c r="K159" s="26"/>
      <c r="L159" s="21"/>
      <c r="M159" s="26"/>
      <c r="N159" s="22"/>
      <c r="O159" s="26"/>
      <c r="P159" s="26"/>
      <c r="Q159" s="26"/>
      <c r="R159" s="21"/>
      <c r="S159" s="26"/>
      <c r="T159" s="26"/>
      <c r="U159" s="26"/>
      <c r="V159" s="21"/>
      <c r="W159" s="29"/>
      <c r="X159" s="22"/>
      <c r="Y159" s="24"/>
      <c r="Z159" s="24"/>
      <c r="AA159" s="48"/>
      <c r="AB159" s="36">
        <f t="shared" si="48"/>
        <v>0</v>
      </c>
      <c r="AC159" s="17">
        <f t="shared" si="44"/>
        <v>0</v>
      </c>
      <c r="AD159" s="62"/>
      <c r="AF159" s="46">
        <f t="shared" si="46"/>
        <v>0</v>
      </c>
      <c r="AG159" s="66">
        <f t="shared" si="47"/>
        <v>0</v>
      </c>
      <c r="AH159" s="46"/>
      <c r="AI159" s="91">
        <f t="shared" si="39"/>
        <v>0</v>
      </c>
      <c r="AJ159" s="91">
        <f t="shared" si="40"/>
        <v>0</v>
      </c>
      <c r="AK159" s="92" t="e">
        <f t="shared" si="41"/>
        <v>#DIV/0!</v>
      </c>
    </row>
    <row r="160" spans="2:37" ht="15" hidden="1" thickBot="1">
      <c r="B160" s="18"/>
      <c r="C160" s="19"/>
      <c r="D160" s="20"/>
      <c r="E160" s="20"/>
      <c r="F160" s="21"/>
      <c r="G160" s="20"/>
      <c r="H160" s="22"/>
      <c r="I160" s="19"/>
      <c r="J160" s="20"/>
      <c r="K160" s="20"/>
      <c r="L160" s="21"/>
      <c r="M160" s="20"/>
      <c r="N160" s="22"/>
      <c r="O160" s="20"/>
      <c r="P160" s="20"/>
      <c r="Q160" s="20"/>
      <c r="R160" s="21"/>
      <c r="S160" s="20"/>
      <c r="T160" s="20"/>
      <c r="U160" s="20"/>
      <c r="V160" s="21"/>
      <c r="W160" s="23"/>
      <c r="X160" s="22"/>
      <c r="Y160" s="24"/>
      <c r="Z160" s="24"/>
      <c r="AA160" s="48"/>
      <c r="AB160" s="36">
        <f t="shared" si="48"/>
        <v>0</v>
      </c>
      <c r="AC160" s="17">
        <f t="shared" si="44"/>
        <v>0</v>
      </c>
      <c r="AD160" s="62"/>
      <c r="AF160" s="46">
        <f t="shared" si="46"/>
        <v>0</v>
      </c>
      <c r="AG160" s="66">
        <f t="shared" si="47"/>
        <v>0</v>
      </c>
      <c r="AH160" s="46"/>
      <c r="AI160" s="91">
        <f t="shared" si="39"/>
        <v>0</v>
      </c>
      <c r="AJ160" s="91">
        <f t="shared" si="40"/>
        <v>0</v>
      </c>
      <c r="AK160" s="92" t="e">
        <f t="shared" si="41"/>
        <v>#DIV/0!</v>
      </c>
    </row>
    <row r="161" spans="2:37" ht="15.75" hidden="1" thickBot="1">
      <c r="B161" s="11"/>
      <c r="C161" s="19"/>
      <c r="D161" s="20"/>
      <c r="E161" s="20"/>
      <c r="F161" s="27"/>
      <c r="G161" s="20"/>
      <c r="H161" s="28"/>
      <c r="I161" s="19"/>
      <c r="J161" s="20"/>
      <c r="K161" s="20"/>
      <c r="L161" s="27"/>
      <c r="M161" s="20"/>
      <c r="N161" s="28"/>
      <c r="O161" s="20"/>
      <c r="P161" s="20"/>
      <c r="Q161" s="20"/>
      <c r="R161" s="27"/>
      <c r="S161" s="20"/>
      <c r="T161" s="20"/>
      <c r="U161" s="20"/>
      <c r="V161" s="27"/>
      <c r="W161" s="23"/>
      <c r="X161" s="28"/>
      <c r="Y161" s="24"/>
      <c r="Z161" s="24"/>
      <c r="AA161" s="48"/>
      <c r="AB161" s="36">
        <f t="shared" si="48"/>
        <v>0</v>
      </c>
      <c r="AC161" s="17">
        <f t="shared" si="44"/>
        <v>0</v>
      </c>
      <c r="AD161" s="62"/>
      <c r="AF161" s="46">
        <f t="shared" si="46"/>
        <v>0</v>
      </c>
      <c r="AG161" s="66">
        <f t="shared" si="47"/>
        <v>0</v>
      </c>
      <c r="AH161" s="46"/>
      <c r="AI161" s="91">
        <f t="shared" si="39"/>
        <v>0</v>
      </c>
      <c r="AJ161" s="91">
        <f t="shared" si="40"/>
        <v>0</v>
      </c>
      <c r="AK161" s="92" t="e">
        <f t="shared" si="41"/>
        <v>#DIV/0!</v>
      </c>
    </row>
    <row r="162" spans="2:37" ht="15.75" hidden="1" thickBot="1">
      <c r="B162" s="18"/>
      <c r="C162" s="25"/>
      <c r="D162" s="26"/>
      <c r="E162" s="26"/>
      <c r="F162" s="21"/>
      <c r="G162" s="26"/>
      <c r="H162" s="22"/>
      <c r="I162" s="25"/>
      <c r="J162" s="26"/>
      <c r="K162" s="26"/>
      <c r="L162" s="21"/>
      <c r="M162" s="26"/>
      <c r="N162" s="22"/>
      <c r="O162" s="26"/>
      <c r="P162" s="26"/>
      <c r="Q162" s="26"/>
      <c r="R162" s="21"/>
      <c r="S162" s="26"/>
      <c r="T162" s="26"/>
      <c r="U162" s="26"/>
      <c r="V162" s="21"/>
      <c r="W162" s="29"/>
      <c r="X162" s="22"/>
      <c r="Y162" s="24"/>
      <c r="Z162" s="24"/>
      <c r="AA162" s="48"/>
      <c r="AB162" s="36">
        <f t="shared" si="48"/>
        <v>0</v>
      </c>
      <c r="AC162" s="17">
        <f t="shared" si="44"/>
        <v>0</v>
      </c>
      <c r="AD162" s="62"/>
      <c r="AF162" s="46">
        <f t="shared" si="46"/>
        <v>0</v>
      </c>
      <c r="AG162" s="66">
        <f t="shared" si="47"/>
        <v>0</v>
      </c>
      <c r="AH162" s="46"/>
      <c r="AI162" s="91">
        <f t="shared" si="39"/>
        <v>0</v>
      </c>
      <c r="AJ162" s="91">
        <f t="shared" si="40"/>
        <v>0</v>
      </c>
      <c r="AK162" s="92" t="e">
        <f t="shared" si="41"/>
        <v>#DIV/0!</v>
      </c>
    </row>
    <row r="163" spans="2:37" ht="15" hidden="1" thickBot="1">
      <c r="B163" s="18"/>
      <c r="C163" s="19"/>
      <c r="D163" s="20"/>
      <c r="E163" s="20"/>
      <c r="F163" s="21"/>
      <c r="G163" s="20"/>
      <c r="H163" s="22"/>
      <c r="I163" s="19"/>
      <c r="J163" s="20"/>
      <c r="K163" s="20"/>
      <c r="L163" s="21"/>
      <c r="M163" s="20"/>
      <c r="N163" s="22"/>
      <c r="O163" s="20"/>
      <c r="P163" s="20"/>
      <c r="Q163" s="20"/>
      <c r="R163" s="21"/>
      <c r="S163" s="20"/>
      <c r="T163" s="20"/>
      <c r="U163" s="20"/>
      <c r="V163" s="21"/>
      <c r="W163" s="23"/>
      <c r="X163" s="22"/>
      <c r="Y163" s="24"/>
      <c r="Z163" s="24"/>
      <c r="AA163" s="48"/>
      <c r="AB163" s="36">
        <f t="shared" si="48"/>
        <v>0</v>
      </c>
      <c r="AC163" s="17">
        <f t="shared" si="44"/>
        <v>0</v>
      </c>
      <c r="AD163" s="62"/>
      <c r="AF163" s="46">
        <f t="shared" si="46"/>
        <v>0</v>
      </c>
      <c r="AG163" s="66">
        <f t="shared" si="47"/>
        <v>0</v>
      </c>
      <c r="AH163" s="46"/>
      <c r="AI163" s="91">
        <f t="shared" si="39"/>
        <v>0</v>
      </c>
      <c r="AJ163" s="91">
        <f t="shared" si="40"/>
        <v>0</v>
      </c>
      <c r="AK163" s="92" t="e">
        <f t="shared" si="41"/>
        <v>#DIV/0!</v>
      </c>
    </row>
    <row r="164" spans="2:37" ht="15.75" hidden="1" thickBot="1">
      <c r="B164" s="11"/>
      <c r="C164" s="19"/>
      <c r="D164" s="20"/>
      <c r="E164" s="20"/>
      <c r="F164" s="27"/>
      <c r="G164" s="20"/>
      <c r="H164" s="28"/>
      <c r="I164" s="19"/>
      <c r="J164" s="20"/>
      <c r="K164" s="20"/>
      <c r="L164" s="27"/>
      <c r="M164" s="20"/>
      <c r="N164" s="28"/>
      <c r="O164" s="20"/>
      <c r="P164" s="20"/>
      <c r="Q164" s="20"/>
      <c r="R164" s="27"/>
      <c r="S164" s="20"/>
      <c r="T164" s="20"/>
      <c r="U164" s="20"/>
      <c r="V164" s="27"/>
      <c r="W164" s="23"/>
      <c r="X164" s="28"/>
      <c r="Y164" s="24"/>
      <c r="Z164" s="24"/>
      <c r="AA164" s="48"/>
      <c r="AB164" s="36">
        <f t="shared" si="48"/>
        <v>0</v>
      </c>
      <c r="AC164" s="17">
        <f t="shared" si="44"/>
        <v>0</v>
      </c>
      <c r="AD164" s="62"/>
      <c r="AF164" s="46">
        <f t="shared" si="46"/>
        <v>0</v>
      </c>
      <c r="AG164" s="66">
        <f t="shared" si="47"/>
        <v>0</v>
      </c>
      <c r="AH164" s="46"/>
      <c r="AI164" s="91">
        <f t="shared" si="39"/>
        <v>0</v>
      </c>
      <c r="AJ164" s="91">
        <f t="shared" si="40"/>
        <v>0</v>
      </c>
      <c r="AK164" s="92" t="e">
        <f t="shared" si="41"/>
        <v>#DIV/0!</v>
      </c>
    </row>
    <row r="165" spans="2:37" ht="15.75" hidden="1" thickBot="1">
      <c r="B165" s="18"/>
      <c r="C165" s="25"/>
      <c r="D165" s="26"/>
      <c r="E165" s="26"/>
      <c r="F165" s="21"/>
      <c r="G165" s="26"/>
      <c r="H165" s="22"/>
      <c r="I165" s="25"/>
      <c r="J165" s="26"/>
      <c r="K165" s="26"/>
      <c r="L165" s="21"/>
      <c r="M165" s="26"/>
      <c r="N165" s="22"/>
      <c r="O165" s="26"/>
      <c r="P165" s="26"/>
      <c r="Q165" s="26"/>
      <c r="R165" s="21"/>
      <c r="S165" s="26"/>
      <c r="T165" s="26"/>
      <c r="U165" s="26"/>
      <c r="V165" s="21"/>
      <c r="W165" s="29"/>
      <c r="X165" s="22"/>
      <c r="Y165" s="24"/>
      <c r="Z165" s="24"/>
      <c r="AA165" s="48"/>
      <c r="AB165" s="36">
        <f t="shared" si="48"/>
        <v>0</v>
      </c>
      <c r="AC165" s="17">
        <f t="shared" si="44"/>
        <v>0</v>
      </c>
      <c r="AD165" s="62"/>
      <c r="AF165" s="46">
        <f t="shared" si="46"/>
        <v>0</v>
      </c>
      <c r="AG165" s="66">
        <f t="shared" si="47"/>
        <v>0</v>
      </c>
      <c r="AH165" s="46"/>
      <c r="AI165" s="91">
        <f t="shared" ref="AI165:AI173" si="49">Y165+AH165</f>
        <v>0</v>
      </c>
      <c r="AJ165" s="91">
        <f t="shared" ref="AJ165:AJ172" si="50">AI165-S165</f>
        <v>0</v>
      </c>
      <c r="AK165" s="92" t="e">
        <f t="shared" ref="AK165:AK172" si="51">AI165/S165-1</f>
        <v>#DIV/0!</v>
      </c>
    </row>
    <row r="166" spans="2:37" ht="15" hidden="1" thickBot="1">
      <c r="B166" s="18"/>
      <c r="C166" s="19"/>
      <c r="D166" s="20"/>
      <c r="E166" s="20"/>
      <c r="F166" s="21"/>
      <c r="G166" s="20"/>
      <c r="H166" s="22"/>
      <c r="I166" s="19"/>
      <c r="J166" s="20"/>
      <c r="K166" s="20"/>
      <c r="L166" s="21"/>
      <c r="M166" s="20"/>
      <c r="N166" s="22"/>
      <c r="O166" s="20"/>
      <c r="P166" s="20"/>
      <c r="Q166" s="20"/>
      <c r="R166" s="21"/>
      <c r="S166" s="20"/>
      <c r="T166" s="20"/>
      <c r="U166" s="20"/>
      <c r="V166" s="21"/>
      <c r="W166" s="23"/>
      <c r="X166" s="22"/>
      <c r="Y166" s="24"/>
      <c r="Z166" s="24"/>
      <c r="AA166" s="48"/>
      <c r="AB166" s="36">
        <f t="shared" si="48"/>
        <v>0</v>
      </c>
      <c r="AC166" s="17">
        <f t="shared" si="44"/>
        <v>0</v>
      </c>
      <c r="AD166" s="62"/>
      <c r="AF166" s="46">
        <f t="shared" si="46"/>
        <v>0</v>
      </c>
      <c r="AG166" s="66">
        <f t="shared" si="47"/>
        <v>0</v>
      </c>
      <c r="AH166" s="46"/>
      <c r="AI166" s="91">
        <f t="shared" si="49"/>
        <v>0</v>
      </c>
      <c r="AJ166" s="91">
        <f t="shared" si="50"/>
        <v>0</v>
      </c>
      <c r="AK166" s="92" t="e">
        <f t="shared" si="51"/>
        <v>#DIV/0!</v>
      </c>
    </row>
    <row r="167" spans="2:37" ht="15.75" hidden="1" thickBot="1">
      <c r="B167" s="11"/>
      <c r="C167" s="19"/>
      <c r="D167" s="20"/>
      <c r="E167" s="20"/>
      <c r="F167" s="27"/>
      <c r="G167" s="20"/>
      <c r="H167" s="28"/>
      <c r="I167" s="19"/>
      <c r="J167" s="20"/>
      <c r="K167" s="20"/>
      <c r="L167" s="27"/>
      <c r="M167" s="20"/>
      <c r="N167" s="28"/>
      <c r="O167" s="20"/>
      <c r="P167" s="20"/>
      <c r="Q167" s="20"/>
      <c r="R167" s="27"/>
      <c r="S167" s="20"/>
      <c r="T167" s="20"/>
      <c r="U167" s="20"/>
      <c r="V167" s="27"/>
      <c r="W167" s="23"/>
      <c r="X167" s="28"/>
      <c r="Y167" s="24"/>
      <c r="Z167" s="24"/>
      <c r="AA167" s="48"/>
      <c r="AB167" s="36">
        <f t="shared" si="48"/>
        <v>0</v>
      </c>
      <c r="AC167" s="17">
        <f t="shared" si="44"/>
        <v>0</v>
      </c>
      <c r="AD167" s="62"/>
      <c r="AF167" s="46">
        <f t="shared" si="46"/>
        <v>0</v>
      </c>
      <c r="AG167" s="66">
        <f t="shared" si="47"/>
        <v>0</v>
      </c>
      <c r="AH167" s="46"/>
      <c r="AI167" s="91">
        <f t="shared" si="49"/>
        <v>0</v>
      </c>
      <c r="AJ167" s="91">
        <f t="shared" si="50"/>
        <v>0</v>
      </c>
      <c r="AK167" s="92" t="e">
        <f t="shared" si="51"/>
        <v>#DIV/0!</v>
      </c>
    </row>
    <row r="168" spans="2:37" ht="15.75" hidden="1" thickBot="1">
      <c r="B168" s="18"/>
      <c r="C168" s="25"/>
      <c r="D168" s="26"/>
      <c r="E168" s="26"/>
      <c r="F168" s="21"/>
      <c r="G168" s="26"/>
      <c r="H168" s="22"/>
      <c r="I168" s="25"/>
      <c r="J168" s="26"/>
      <c r="K168" s="26"/>
      <c r="L168" s="21"/>
      <c r="M168" s="26"/>
      <c r="N168" s="22"/>
      <c r="O168" s="26"/>
      <c r="P168" s="26"/>
      <c r="Q168" s="26"/>
      <c r="R168" s="21"/>
      <c r="S168" s="26"/>
      <c r="T168" s="26"/>
      <c r="U168" s="26"/>
      <c r="V168" s="21"/>
      <c r="W168" s="29"/>
      <c r="X168" s="22"/>
      <c r="Y168" s="24"/>
      <c r="Z168" s="24"/>
      <c r="AA168" s="48"/>
      <c r="AB168" s="36">
        <f t="shared" si="48"/>
        <v>0</v>
      </c>
      <c r="AC168" s="17">
        <f t="shared" si="44"/>
        <v>0</v>
      </c>
      <c r="AD168" s="62"/>
      <c r="AF168" s="46">
        <f t="shared" si="46"/>
        <v>0</v>
      </c>
      <c r="AG168" s="66">
        <f t="shared" si="47"/>
        <v>0</v>
      </c>
      <c r="AH168" s="46"/>
      <c r="AI168" s="91">
        <f t="shared" si="49"/>
        <v>0</v>
      </c>
      <c r="AJ168" s="91">
        <f t="shared" si="50"/>
        <v>0</v>
      </c>
      <c r="AK168" s="92" t="e">
        <f t="shared" si="51"/>
        <v>#DIV/0!</v>
      </c>
    </row>
    <row r="169" spans="2:37" ht="15" hidden="1" thickBot="1">
      <c r="B169" s="18"/>
      <c r="C169" s="19"/>
      <c r="D169" s="20"/>
      <c r="E169" s="20"/>
      <c r="F169" s="21"/>
      <c r="G169" s="20"/>
      <c r="H169" s="22"/>
      <c r="I169" s="19"/>
      <c r="J169" s="20"/>
      <c r="K169" s="20"/>
      <c r="L169" s="21"/>
      <c r="M169" s="20"/>
      <c r="N169" s="22"/>
      <c r="O169" s="20"/>
      <c r="P169" s="20"/>
      <c r="Q169" s="20"/>
      <c r="R169" s="21"/>
      <c r="S169" s="20"/>
      <c r="T169" s="20"/>
      <c r="U169" s="20"/>
      <c r="V169" s="21"/>
      <c r="W169" s="23"/>
      <c r="X169" s="22"/>
      <c r="Y169" s="24"/>
      <c r="Z169" s="24"/>
      <c r="AA169" s="48"/>
      <c r="AB169" s="36">
        <f t="shared" si="48"/>
        <v>0</v>
      </c>
      <c r="AC169" s="17">
        <f t="shared" si="44"/>
        <v>0</v>
      </c>
      <c r="AD169" s="62"/>
      <c r="AF169" s="46">
        <f t="shared" si="46"/>
        <v>0</v>
      </c>
      <c r="AG169" s="66">
        <f t="shared" si="47"/>
        <v>0</v>
      </c>
      <c r="AH169" s="46"/>
      <c r="AI169" s="91">
        <f t="shared" si="49"/>
        <v>0</v>
      </c>
      <c r="AJ169" s="91">
        <f t="shared" si="50"/>
        <v>0</v>
      </c>
      <c r="AK169" s="92" t="e">
        <f t="shared" si="51"/>
        <v>#DIV/0!</v>
      </c>
    </row>
    <row r="170" spans="2:37" ht="15.75" hidden="1" thickBot="1">
      <c r="B170" s="11"/>
      <c r="C170" s="19"/>
      <c r="D170" s="20"/>
      <c r="E170" s="20"/>
      <c r="F170" s="27"/>
      <c r="G170" s="20"/>
      <c r="H170" s="28"/>
      <c r="I170" s="19"/>
      <c r="J170" s="20"/>
      <c r="K170" s="20"/>
      <c r="L170" s="27"/>
      <c r="M170" s="20"/>
      <c r="N170" s="28"/>
      <c r="O170" s="20"/>
      <c r="P170" s="20"/>
      <c r="Q170" s="20"/>
      <c r="R170" s="27"/>
      <c r="S170" s="20"/>
      <c r="T170" s="20"/>
      <c r="U170" s="20"/>
      <c r="V170" s="27"/>
      <c r="W170" s="23"/>
      <c r="X170" s="28"/>
      <c r="Y170" s="24"/>
      <c r="Z170" s="24"/>
      <c r="AA170" s="48"/>
      <c r="AB170" s="36">
        <f t="shared" si="48"/>
        <v>0</v>
      </c>
      <c r="AC170" s="17">
        <f t="shared" si="44"/>
        <v>0</v>
      </c>
      <c r="AD170" s="62"/>
      <c r="AF170" s="46">
        <f t="shared" si="46"/>
        <v>0</v>
      </c>
      <c r="AG170" s="66">
        <f t="shared" si="47"/>
        <v>0</v>
      </c>
      <c r="AH170" s="46"/>
      <c r="AI170" s="91">
        <f t="shared" si="49"/>
        <v>0</v>
      </c>
      <c r="AJ170" s="91">
        <f t="shared" si="50"/>
        <v>0</v>
      </c>
      <c r="AK170" s="92" t="e">
        <f t="shared" si="51"/>
        <v>#DIV/0!</v>
      </c>
    </row>
    <row r="171" spans="2:37" ht="15.75" hidden="1" thickBot="1">
      <c r="B171" s="18"/>
      <c r="C171" s="25"/>
      <c r="D171" s="26"/>
      <c r="E171" s="26"/>
      <c r="F171" s="21"/>
      <c r="G171" s="26"/>
      <c r="H171" s="22"/>
      <c r="I171" s="25"/>
      <c r="J171" s="26"/>
      <c r="K171" s="26"/>
      <c r="L171" s="21"/>
      <c r="M171" s="26"/>
      <c r="N171" s="22"/>
      <c r="O171" s="26"/>
      <c r="P171" s="26"/>
      <c r="Q171" s="26"/>
      <c r="R171" s="21"/>
      <c r="S171" s="26"/>
      <c r="T171" s="26"/>
      <c r="U171" s="26"/>
      <c r="V171" s="21"/>
      <c r="W171" s="29"/>
      <c r="X171" s="22"/>
      <c r="Y171" s="24"/>
      <c r="Z171" s="24"/>
      <c r="AA171" s="48"/>
      <c r="AB171" s="36">
        <f t="shared" si="48"/>
        <v>0</v>
      </c>
      <c r="AC171" s="17">
        <f t="shared" si="44"/>
        <v>0</v>
      </c>
      <c r="AD171" s="62"/>
      <c r="AF171" s="46">
        <f t="shared" si="46"/>
        <v>0</v>
      </c>
      <c r="AG171" s="66">
        <f t="shared" si="47"/>
        <v>0</v>
      </c>
      <c r="AH171" s="46"/>
      <c r="AI171" s="91">
        <f t="shared" si="49"/>
        <v>0</v>
      </c>
      <c r="AJ171" s="91">
        <f t="shared" si="50"/>
        <v>0</v>
      </c>
      <c r="AK171" s="92" t="e">
        <f t="shared" si="51"/>
        <v>#DIV/0!</v>
      </c>
    </row>
    <row r="172" spans="2:37" ht="15" hidden="1" thickBot="1">
      <c r="B172" s="18"/>
      <c r="C172" s="19"/>
      <c r="D172" s="20"/>
      <c r="E172" s="20"/>
      <c r="F172" s="21"/>
      <c r="G172" s="20"/>
      <c r="H172" s="22"/>
      <c r="I172" s="19"/>
      <c r="J172" s="20"/>
      <c r="K172" s="20"/>
      <c r="L172" s="21"/>
      <c r="M172" s="20"/>
      <c r="N172" s="22"/>
      <c r="O172" s="20"/>
      <c r="P172" s="20"/>
      <c r="Q172" s="20"/>
      <c r="R172" s="21"/>
      <c r="S172" s="20"/>
      <c r="T172" s="20"/>
      <c r="U172" s="20"/>
      <c r="V172" s="21"/>
      <c r="W172" s="23"/>
      <c r="X172" s="22"/>
      <c r="Y172" s="24"/>
      <c r="Z172" s="24"/>
      <c r="AA172" s="56"/>
      <c r="AB172" s="36">
        <f t="shared" si="48"/>
        <v>0</v>
      </c>
      <c r="AC172" s="17">
        <f t="shared" si="44"/>
        <v>0</v>
      </c>
      <c r="AD172" s="62"/>
      <c r="AF172" s="57">
        <f t="shared" si="46"/>
        <v>0</v>
      </c>
      <c r="AG172" s="66">
        <f t="shared" si="47"/>
        <v>0</v>
      </c>
      <c r="AH172" s="46"/>
      <c r="AI172" s="91">
        <f t="shared" si="49"/>
        <v>0</v>
      </c>
      <c r="AJ172" s="91">
        <f t="shared" si="50"/>
        <v>0</v>
      </c>
      <c r="AK172" s="92" t="e">
        <f t="shared" si="51"/>
        <v>#DIV/0!</v>
      </c>
    </row>
    <row r="173" spans="2:37" ht="15" thickBot="1">
      <c r="B173" s="30" t="s">
        <v>47</v>
      </c>
      <c r="C173" s="31">
        <f>+C140+C134+C129+C126+C123+C120+C116+C113+C109+C106+C103+C100+C96+C93+C90+C87+C84+C80+C77+C73+C68+C65+C61+C58+C55+C52+C49+C46+C43+C40+C37+C34+C30+C27+C23+C19+C17+C16+C15+C10+C9+C8+C7+C6+C5+C143+C146+C149+C152+C155+C158+C137+C161+C164+C167+C170</f>
        <v>28509249042000</v>
      </c>
      <c r="D173" s="31">
        <f>+D140+D134+D129+D126+D123+D120+D116+D113+D109+D106+D103+D100+D96+D93+D90+D87+D84+D80+D77+D73+D68+D65+D61+D58+D55+D52+D49+D46+D43+D40+D37+D34+D30+D27+D23+D19+D17+D16+D15+D10+D9+D8+D7+D6+D5+D143+D146+D149+D152+D155+D158+D137+D161+D164+D167+D170</f>
        <v>29016002708971</v>
      </c>
      <c r="E173" s="31">
        <f>+E140+E134+E129+E126+E123+E120+E116+E113+E109+E106+E103+E100+E96+E93+E90+E87+E84+E80+E77+E73+E68+E65+E61+E58+E55+E52+E49+E46+E43+E40+E37+E34+E30+E27+E23+E19+E17+E16+E15+E10+E9+E8+E7+E6+E5+E143+E146+E149+E152+E155+E158+E137+E161+E164+E167+E170</f>
        <v>27475660218208</v>
      </c>
      <c r="F173" s="32">
        <f t="shared" si="38"/>
        <v>0.94691403546475528</v>
      </c>
      <c r="G173" s="31">
        <f>+G140+G134+G129+G126+G123+G120+G116+G113+G109+G106+G103+G100+G96+G93+G90+G87+G84+G80+G77+G73+G68+G65+G61+G58+G55+G52+G49+G46+G43+G40+G37+G34+G30+G27+G23+G19+G17+G16+G15+G10+G9+G8+G7+G6+G5+G143+G146+G149+G152+G155+G158+G137+G161+G164+G167+G170</f>
        <v>23811898891467</v>
      </c>
      <c r="H173" s="33">
        <f>+G173/D173</f>
        <v>0.82064711429410553</v>
      </c>
      <c r="I173" s="34">
        <f>+I140+I134+I129+I126+I123+I120+I116+I113+I109+I106+I103+I100+I96+I93+I90+I87+I84+I80+I77+I73+I68+I65+I61+I58+I55+I52+I49+I46+I43+I40+I37+I34+I30+I27+I23+I19+I17+I16+I15+I10+I9+I8+I7+I6+I5+I143+I146+I149+I152+I155+I158+I137+I161+I164+I167+I170</f>
        <v>31495304169000</v>
      </c>
      <c r="J173" s="34">
        <f>+J140+J134+J129+J126+J123+J120+J116+J113+J109+J106+J103+J100+J96+J93+J90+J87+J84+J80+J77+J73+J68+J65+J61+J58+J55+J52+J49+J46+J43+J40+J37+J34+J30+J27+J23+J19+J17+J16+J15+J10+J9+J8+J7+J6+J5+J143+J146+J149+J152+J155+J158+J137+J161+J164+J167+J170</f>
        <v>31376867863397</v>
      </c>
      <c r="K173" s="34">
        <f>+K140+K134+K129+K126+K123+K120+K116+K113+K109+K106+K103+K100+K96+K93+K90+K87+K84+K80+K77+K73+K68+K65+K61+K58+K55+K52+K49+K46+K43+K40+K37+K34+K30+K27+K23+K19+K17+K16+K15+K10+K9+K8+K7+K6+K5+K143+K146+K149+K152+K155+K158+K137+K161+K164+K167+K170</f>
        <v>30365529478298</v>
      </c>
      <c r="L173" s="32">
        <f t="shared" ref="L173" si="52">+K173/J173</f>
        <v>0.96776802612988699</v>
      </c>
      <c r="M173" s="31">
        <f>+M140+M134+M129+M126+M123+M120+M116+M113+M109+M106+M103+M100+M96+M93+M90+M87+M84+M80+M77+M73+M68+M65+M61+M58+M55+M52+M49+M46+M43+M40+M37+M34+M30+M27+M23+M19+M17+M16+M15+M10+M9+M8+M7+M6+M5+M143+M146+M149+M152+M155+M158+M137+M161+M164+M167+M170</f>
        <v>26324543430409</v>
      </c>
      <c r="N173" s="33">
        <f>+M173/J173</f>
        <v>0.83897932531112074</v>
      </c>
      <c r="O173" s="31">
        <f>+O140+O134+O129+O126+O123+O120+O116+O113+O109+O106+O103+O100+O96+O93+O90+O87+O84+O80+O77+O73+O68+O65+O61+O58+O55+O52+O49+O46+O43+O40+O37+O34+O30+O27+O23+O19+O17+O16+O15+O10+O9+O8+O7+O6+O5+O143+O146+O149+O152+O155+O158+O137+O161+O164+O167</f>
        <v>33206263353000</v>
      </c>
      <c r="P173" s="31">
        <f>+P140+P134+P129+P126+P123+P120+P116+P113+P109+P106+P103+P100+P96+P93+P90+P87+P84+P80+P77+P73+P68+P65+P61+P58+P55+P52+P49+P46+P43+P40+P37+P34+P30+P27+P23+P19+P17+P16+P15+P10+P9+P8+P7+P6+P5+P143+P146+P149+P152+P155+P158+P137+P161+P164+P167</f>
        <v>33643760976978</v>
      </c>
      <c r="Q173" s="31">
        <f>+Q140+Q134+Q129+Q126+Q123+Q120+Q116+Q113+Q109+Q106+Q103+Q100+Q96+Q93+Q90+Q87+Q84+Q80+Q77+Q73+Q68+Q65+Q61+Q58+Q55+Q52+Q49+Q46+Q43+Q40+Q37+Q34+Q30+Q27+Q23+Q19+Q17+Q16+Q15+Q10+Q9+Q8+Q7+Q6+Q5+Q143+Q146+Q149+Q152+Q155+Q158+Q137+Q161+Q164+Q167</f>
        <v>31758133276038</v>
      </c>
      <c r="R173" s="32">
        <f t="shared" ref="R173" si="53">+Q173/P173</f>
        <v>0.94395312396166675</v>
      </c>
      <c r="S173" s="34">
        <f>+S140+S134+S129+S126+S123+S120+S116+S113+S109+S106+S103+S100+S96+S93+S90+S87+S84+S80+S77+S73+S68+S65+S61+S58+S55+S52+S49+S46+S43+S40+S37+S34+S30+S27+S23+S19+S17+S16+S15+S10+S9+S8+S7+S6+S5+S143+S146+S149+S152+S155+S158+S137+S161+S164+S167+S170</f>
        <v>38432743135000</v>
      </c>
      <c r="T173" s="31">
        <f>+T140+T134+T129+T126+T123+T120+T116+T113+T109+T106+T103+T100+T96+T93+T90+T87+T84+T80+T77+T73+T68+T65+T61+T58+T55+T52+T49+T46+T43+T40+T37+T34+T30+T27+T23+T19+T17+T16+T15+T10+T9+T8+T7+T6+T5+T143+T146+T149+T152+T155+T158+T137+T161+T164+T167+T170</f>
        <v>38793855515806</v>
      </c>
      <c r="U173" s="31">
        <f>+U140+U134+U129+U126+U123+U120+U116+U113+U109+U106+U103+U100+U96+U93+U90+U87+U84+U80+U77+U73+U68+U65+U61+U58+U55+U52+U49+U46+U43+U40+U37+U34+U30+U27+U23+U19+U17+U16+U15+U10+U9+U8+U7+U6+U5+U143+U146+U149+U152+U155+U158+U137+U161+U164+U167+U170</f>
        <v>27813126973160</v>
      </c>
      <c r="V173" s="32">
        <f t="shared" ref="V173" si="54">+U173/T173</f>
        <v>0.71694670723893217</v>
      </c>
      <c r="W173" s="35">
        <f>+W140+W134+W129+W126+W123+W120+W116+W113+W109+W106+W103+W100+W96+W93+W90+W87+W84+W80+W77+W73+W68+W65+W61+W58+W55+W52+W49+W46+W43+W40+W37+W34+W30+W27+W23+W19+W17+W16+W15+W10+W9+W8+W7+W6+W5+W143+W146+W149+W152+W155+W158+W137+W161+W164+W167+W170</f>
        <v>22971578716301</v>
      </c>
      <c r="X173" s="33">
        <f>+W173/T173</f>
        <v>0.59214477166214019</v>
      </c>
      <c r="Y173" s="34">
        <f>+Y140+Y134+Y129+Y126+Y123+Y120+Y116+Y113+Y109+Y106+Y103+Y100+Y96+Y93+Y90+Y87+Y84+Y80+Y77+Y73+Y68+Y65+Y61+Y58+Y55+Y52+Y49+Y46+Y43+Y40+Y37+Y34+Y30+Y27+Y23+Y19+Y17+Y16+Y15+Y10+Y9+Y8+Y7+Y6+Y5+Y143+Y146+Y149+Y152+Y155+Y158+Y137+Y161+Y164+Y167+Y170</f>
        <v>40400133108000</v>
      </c>
      <c r="Z173" s="34">
        <f t="shared" ref="Z173" si="55">Y173-S173</f>
        <v>1967389973000</v>
      </c>
      <c r="AA173" s="58">
        <f t="shared" ref="AA173" si="56">Y173/S173-1</f>
        <v>5.1190464497662402E-2</v>
      </c>
      <c r="AB173" s="59"/>
      <c r="AC173" s="60">
        <f>SUM(AC5:AC172)</f>
        <v>1685704301832.0798</v>
      </c>
      <c r="AD173" s="34">
        <f>+AD140+AD134+AD129+AD126+AD123+AD120+AD116+AD113+AD109+AD106+AD103+AD100+AD96+AD93+AD90+AD87+AD84+AD80+AD77+AD73+AD68+AD65+AD61+AD58+AD55+AD52+AD49+AD46+AD43+AD40+AD37+AD34+AD30+AD27+AD23+AD19+AD17+AD16+AD15+AD10+AD9+AD8+AD7+AD6+AD5+AD143+AD146+AD149+AD152+AD155+AD158+AD137+AD161+AD164+AD167+AD170</f>
        <v>38764528251780.547</v>
      </c>
      <c r="AE173" s="61"/>
      <c r="AF173" s="34">
        <f>+AF140+AF134+AF129+AF126+AF123+AF120+AF116+AF113+AF109+AF106+AF103+AF100+AF96+AF93+AF90+AF87+AF84+AF80+AF77+AF73+AF68+AF65+AF61+AF58+AF55+AF52+AF49+AF46+AF43+AF40+AF37+AF34+AF30+AF27+AF23+AF19+AF17+AF16+AF15+AF10+AF9+AF8+AF7+AF6+AF5+AF143+AF146+AF149+AF152+AF155+AF158+AF137+AF161+AF164+AF167+AF170</f>
        <v>21213862890</v>
      </c>
      <c r="AG173" s="66">
        <f t="shared" si="47"/>
        <v>38453956997890</v>
      </c>
      <c r="AH173" s="46">
        <f>SUM(AH5:AH137)</f>
        <v>0</v>
      </c>
      <c r="AI173" s="91">
        <f t="shared" si="49"/>
        <v>40400133108000</v>
      </c>
      <c r="AJ173" s="46"/>
      <c r="AK173" s="46"/>
    </row>
  </sheetData>
  <mergeCells count="3">
    <mergeCell ref="C3:H3"/>
    <mergeCell ref="I3:N3"/>
    <mergeCell ref="O3:R3"/>
  </mergeCells>
  <conditionalFormatting sqref="AB5:AB139 AA5:AA173">
    <cfRule type="cellIs" dxfId="1" priority="2" operator="lessThan">
      <formula>0</formula>
    </cfRule>
  </conditionalFormatting>
  <conditionalFormatting sqref="AE5:AE137">
    <cfRule type="cellIs" dxfId="0" priority="1" operator="less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RECORTE SOBRE TOTAL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Angie Natalia Muñoz Nieto</dc:creator>
  <cp:lastModifiedBy>MORRISON TARQUINO DAZA</cp:lastModifiedBy>
  <dcterms:created xsi:type="dcterms:W3CDTF">2025-11-14T19:44:47Z</dcterms:created>
  <dcterms:modified xsi:type="dcterms:W3CDTF">2025-11-27T15:16:14Z</dcterms:modified>
</cp:coreProperties>
</file>